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landisk-hukuri\share-hukuri\6.給付班\０２ 給付関係\05　傷病手当金\"/>
    </mc:Choice>
  </mc:AlternateContent>
  <xr:revisionPtr revIDLastSave="0" documentId="13_ncr:1_{9BD65AB1-BDAB-40CE-AE8E-37E8495E05B7}" xr6:coauthVersionLast="47" xr6:coauthVersionMax="47" xr10:uidLastSave="{00000000-0000-0000-0000-000000000000}"/>
  <workbookProtection workbookAlgorithmName="SHA-512" workbookHashValue="6cSfNDwfapCbe+IBh/GOuuefCKbRvS66S8NsXUTQ6D/Y24P20yVB/ZXE+lq9ztR+4YdSJrTeYAtIZVc3qhGc4Q==" workbookSaltValue="Yw7vE4Gq5nXDV+ItWh85Uw==" workbookSpinCount="100000" lockStructure="1"/>
  <bookViews>
    <workbookView xWindow="-120" yWindow="-120" windowWidth="29040" windowHeight="15720" tabRatio="736" xr2:uid="{00000000-000D-0000-FFFF-FFFF00000000}"/>
  </bookViews>
  <sheets>
    <sheet name="基礎情報入力シート" sheetId="54" r:id="rId1"/>
    <sheet name="試算シート" sheetId="62" r:id="rId2"/>
  </sheets>
  <definedNames>
    <definedName name="_xlnm.Print_Area" localSheetId="0">基礎情報入力シート!$A$1:$AO$41</definedName>
    <definedName name="_xlnm.Print_Area" localSheetId="1">試算シート!$A$1:$BW$49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2" i="62" l="1"/>
  <c r="AB22" i="62" s="1"/>
  <c r="S12" i="62"/>
  <c r="C12" i="62"/>
  <c r="AI12" i="62" s="1"/>
  <c r="AE9" i="62"/>
  <c r="Q9" i="62"/>
  <c r="C9" i="62"/>
  <c r="A19" i="54"/>
  <c r="A20" i="54"/>
  <c r="A21" i="54"/>
  <c r="A22" i="54"/>
  <c r="A23" i="54"/>
  <c r="A24" i="54"/>
  <c r="O19" i="54"/>
  <c r="O20" i="54"/>
  <c r="O21" i="54"/>
  <c r="O22" i="54"/>
  <c r="O23" i="54"/>
  <c r="O24" i="54"/>
  <c r="AS9" i="62" l="1"/>
  <c r="N16" i="62" s="1"/>
  <c r="AV17" i="62"/>
  <c r="N17" i="62"/>
  <c r="AE17" i="62"/>
  <c r="BM17" i="62"/>
  <c r="D24" i="62"/>
  <c r="AB24" i="62" s="1"/>
  <c r="AJ28" i="62" s="1"/>
  <c r="AV16" i="62" l="1"/>
  <c r="AV18" i="62" s="1"/>
  <c r="AE16" i="62"/>
  <c r="AE18" i="62" s="1"/>
  <c r="BM16" i="62"/>
  <c r="BM18" i="62" s="1"/>
  <c r="N18" i="62"/>
  <c r="O40" i="62"/>
  <c r="O38" i="62"/>
  <c r="O36" i="62"/>
  <c r="BR28" i="62"/>
  <c r="S28" i="62"/>
  <c r="O34" i="62"/>
  <c r="BA28" i="62"/>
  <c r="BI28" i="62" l="1"/>
  <c r="AA28" i="62"/>
  <c r="J28" i="62"/>
  <c r="AR28" i="62"/>
  <c r="AI38" i="62" l="1"/>
  <c r="AW28" i="62"/>
  <c r="AP29" i="62"/>
  <c r="AI34" i="62"/>
  <c r="O28" i="62"/>
  <c r="H29" i="62"/>
  <c r="AI36" i="62"/>
  <c r="AF28" i="62"/>
  <c r="Y29" i="62"/>
  <c r="P27" i="54" s="1"/>
  <c r="AI40" i="62"/>
  <c r="BN28" i="62"/>
  <c r="BG29" i="62"/>
  <c r="AJ27" i="54" s="1"/>
  <c r="AZ40" i="62" l="1"/>
  <c r="AZ36" i="62"/>
  <c r="AZ38" i="62"/>
  <c r="Z27" i="54"/>
  <c r="F27" i="54"/>
  <c r="AZ34" i="62"/>
  <c r="A29" i="54" l="1"/>
</calcChain>
</file>

<file path=xl/sharedStrings.xml><?xml version="1.0" encoding="utf-8"?>
<sst xmlns="http://schemas.openxmlformats.org/spreadsheetml/2006/main" count="261" uniqueCount="107">
  <si>
    <t>給料月額</t>
    <rPh sb="0" eb="2">
      <t>キュウリョウ</t>
    </rPh>
    <rPh sb="2" eb="4">
      <t>ゲツガク</t>
    </rPh>
    <phoneticPr fontId="2"/>
  </si>
  <si>
    <t>円</t>
    <rPh sb="0" eb="1">
      <t>エン</t>
    </rPh>
    <phoneticPr fontId="2"/>
  </si>
  <si>
    <t>組合員番号</t>
    <rPh sb="0" eb="3">
      <t>クミアイイン</t>
    </rPh>
    <rPh sb="3" eb="5">
      <t>バンゴウ</t>
    </rPh>
    <phoneticPr fontId="2"/>
  </si>
  <si>
    <t>氏名</t>
    <rPh sb="0" eb="2">
      <t>シメイ</t>
    </rPh>
    <phoneticPr fontId="2"/>
  </si>
  <si>
    <t>＝</t>
    <phoneticPr fontId="2"/>
  </si>
  <si>
    <t>標準報酬月額</t>
    <rPh sb="0" eb="2">
      <t>ヒョウジュン</t>
    </rPh>
    <rPh sb="2" eb="4">
      <t>ホウシュウ</t>
    </rPh>
    <rPh sb="4" eb="6">
      <t>ゲツガク</t>
    </rPh>
    <phoneticPr fontId="2"/>
  </si>
  <si>
    <t>地域手当</t>
    <rPh sb="0" eb="2">
      <t>チイキ</t>
    </rPh>
    <rPh sb="2" eb="4">
      <t>テアテ</t>
    </rPh>
    <phoneticPr fontId="2"/>
  </si>
  <si>
    <t>×</t>
    <phoneticPr fontId="2"/>
  </si>
  <si>
    <t>（</t>
    <phoneticPr fontId="2"/>
  </si>
  <si>
    <t>）</t>
    <phoneticPr fontId="2"/>
  </si>
  <si>
    <t>教職調整額</t>
    <rPh sb="0" eb="2">
      <t>キョウショク</t>
    </rPh>
    <rPh sb="2" eb="4">
      <t>チョウセイ</t>
    </rPh>
    <rPh sb="4" eb="5">
      <t>ガク</t>
    </rPh>
    <phoneticPr fontId="2"/>
  </si>
  <si>
    <t>給料の調整額</t>
    <rPh sb="0" eb="2">
      <t>キュウリョウ</t>
    </rPh>
    <rPh sb="3" eb="5">
      <t>チョウセイ</t>
    </rPh>
    <rPh sb="5" eb="6">
      <t>ガク</t>
    </rPh>
    <phoneticPr fontId="2"/>
  </si>
  <si>
    <t>所属コード</t>
    <rPh sb="0" eb="2">
      <t>ショゾク</t>
    </rPh>
    <phoneticPr fontId="2"/>
  </si>
  <si>
    <t>所属名</t>
    <rPh sb="0" eb="2">
      <t>ショゾク</t>
    </rPh>
    <rPh sb="2" eb="3">
      <t>メイ</t>
    </rPh>
    <phoneticPr fontId="2"/>
  </si>
  <si>
    <t>※留意事項</t>
    <rPh sb="1" eb="3">
      <t>リュウイ</t>
    </rPh>
    <rPh sb="3" eb="5">
      <t>ジコウ</t>
    </rPh>
    <phoneticPr fontId="2"/>
  </si>
  <si>
    <t>給料等の算出基礎情報入力（該当箇所のみ入力）</t>
    <rPh sb="0" eb="2">
      <t>キュウリョウ</t>
    </rPh>
    <rPh sb="2" eb="3">
      <t>トウ</t>
    </rPh>
    <rPh sb="4" eb="6">
      <t>サンシュツ</t>
    </rPh>
    <rPh sb="6" eb="8">
      <t>キソ</t>
    </rPh>
    <rPh sb="8" eb="10">
      <t>ジョウホウ</t>
    </rPh>
    <rPh sb="10" eb="12">
      <t>ニュウリョク</t>
    </rPh>
    <rPh sb="13" eb="15">
      <t>ガイトウ</t>
    </rPh>
    <rPh sb="15" eb="17">
      <t>カショ</t>
    </rPh>
    <rPh sb="19" eb="21">
      <t>ニュウリョク</t>
    </rPh>
    <phoneticPr fontId="2"/>
  </si>
  <si>
    <t>組合員基本情報入力（黄色セル入力必須）</t>
    <rPh sb="0" eb="3">
      <t>クミアイイン</t>
    </rPh>
    <rPh sb="3" eb="5">
      <t>キホン</t>
    </rPh>
    <rPh sb="5" eb="7">
      <t>ジョウホウ</t>
    </rPh>
    <rPh sb="7" eb="9">
      <t>ニュウリョク</t>
    </rPh>
    <rPh sb="10" eb="12">
      <t>キイロ</t>
    </rPh>
    <rPh sb="14" eb="16">
      <t>ニュウリョク</t>
    </rPh>
    <rPh sb="16" eb="18">
      <t>ヒッス</t>
    </rPh>
    <phoneticPr fontId="2"/>
  </si>
  <si>
    <t>20日</t>
    <rPh sb="2" eb="3">
      <t>ヒ</t>
    </rPh>
    <phoneticPr fontId="2"/>
  </si>
  <si>
    <t>21日</t>
    <rPh sb="2" eb="3">
      <t>ヒ</t>
    </rPh>
    <phoneticPr fontId="2"/>
  </si>
  <si>
    <t>22日</t>
    <rPh sb="2" eb="3">
      <t>ヒ</t>
    </rPh>
    <phoneticPr fontId="2"/>
  </si>
  <si>
    <t>23日</t>
    <rPh sb="2" eb="3">
      <t>ヒ</t>
    </rPh>
    <phoneticPr fontId="2"/>
  </si>
  <si>
    <t>報酬①</t>
    <rPh sb="0" eb="2">
      <t>ホウシュウ</t>
    </rPh>
    <phoneticPr fontId="2"/>
  </si>
  <si>
    <t>報酬②</t>
    <rPh sb="0" eb="2">
      <t>ホウシュウ</t>
    </rPh>
    <phoneticPr fontId="2"/>
  </si>
  <si>
    <t>支給対象日数</t>
    <rPh sb="0" eb="2">
      <t>シキュウ</t>
    </rPh>
    <rPh sb="2" eb="4">
      <t>タイショウ</t>
    </rPh>
    <rPh sb="4" eb="6">
      <t>ニッスウ</t>
    </rPh>
    <phoneticPr fontId="2"/>
  </si>
  <si>
    <t>合計</t>
    <rPh sb="0" eb="2">
      <t>ゴウケイ</t>
    </rPh>
    <phoneticPr fontId="2"/>
  </si>
  <si>
    <t>標準報酬日額</t>
    <rPh sb="0" eb="2">
      <t>ヒョウジュン</t>
    </rPh>
    <rPh sb="2" eb="4">
      <t>ホウシュウ</t>
    </rPh>
    <rPh sb="4" eb="6">
      <t>ニチガク</t>
    </rPh>
    <phoneticPr fontId="2"/>
  </si>
  <si>
    <t>支給割合</t>
    <rPh sb="0" eb="2">
      <t>シキュウ</t>
    </rPh>
    <rPh sb="2" eb="4">
      <t>ワリアイ</t>
    </rPh>
    <phoneticPr fontId="2"/>
  </si>
  <si>
    <t>２０日</t>
    <rPh sb="2" eb="3">
      <t>ニチ</t>
    </rPh>
    <phoneticPr fontId="2"/>
  </si>
  <si>
    <t>２１日</t>
    <rPh sb="2" eb="3">
      <t>ニチ</t>
    </rPh>
    <phoneticPr fontId="2"/>
  </si>
  <si>
    <t>２２日</t>
    <rPh sb="2" eb="3">
      <t>ニチ</t>
    </rPh>
    <phoneticPr fontId="2"/>
  </si>
  <si>
    <t>２３日</t>
    <rPh sb="2" eb="3">
      <t>ニチ</t>
    </rPh>
    <phoneticPr fontId="2"/>
  </si>
  <si>
    <t>報酬①（日々の勤務に対して支給されると考えられるもの）</t>
    <rPh sb="0" eb="2">
      <t>ホウシュウ</t>
    </rPh>
    <rPh sb="4" eb="6">
      <t>ヒビ</t>
    </rPh>
    <rPh sb="7" eb="9">
      <t>キンム</t>
    </rPh>
    <rPh sb="10" eb="11">
      <t>タイ</t>
    </rPh>
    <rPh sb="13" eb="15">
      <t>シキュウ</t>
    </rPh>
    <rPh sb="19" eb="20">
      <t>カンガ</t>
    </rPh>
    <phoneticPr fontId="2"/>
  </si>
  <si>
    <t>報酬②（報酬①以外のもの）</t>
    <rPh sb="0" eb="2">
      <t>ホウシュウ</t>
    </rPh>
    <rPh sb="4" eb="6">
      <t>ホウシュウ</t>
    </rPh>
    <rPh sb="7" eb="9">
      <t>イガイ</t>
    </rPh>
    <phoneticPr fontId="2"/>
  </si>
  <si>
    <t>A</t>
    <phoneticPr fontId="2"/>
  </si>
  <si>
    <t>B</t>
    <phoneticPr fontId="2"/>
  </si>
  <si>
    <t>1/22</t>
    <phoneticPr fontId="2"/>
  </si>
  <si>
    <t>2/3</t>
    <phoneticPr fontId="2"/>
  </si>
  <si>
    <t>支給額算定調書</t>
    <rPh sb="0" eb="1">
      <t>シ</t>
    </rPh>
    <rPh sb="1" eb="2">
      <t>キュウ</t>
    </rPh>
    <rPh sb="2" eb="3">
      <t>ガク</t>
    </rPh>
    <rPh sb="3" eb="4">
      <t>サン</t>
    </rPh>
    <rPh sb="4" eb="5">
      <t>サダム</t>
    </rPh>
    <rPh sb="5" eb="6">
      <t>チョウ</t>
    </rPh>
    <rPh sb="6" eb="7">
      <t>ショ</t>
    </rPh>
    <phoneticPr fontId="2"/>
  </si>
  <si>
    <t>C1</t>
    <phoneticPr fontId="2"/>
  </si>
  <si>
    <t>C2</t>
  </si>
  <si>
    <t>C3</t>
  </si>
  <si>
    <t>標準報酬日額（10円未満四捨五入）</t>
    <rPh sb="0" eb="2">
      <t>ヒョウジュン</t>
    </rPh>
    <rPh sb="2" eb="4">
      <t>ホウシュウ</t>
    </rPh>
    <rPh sb="4" eb="6">
      <t>ニチガク</t>
    </rPh>
    <phoneticPr fontId="2"/>
  </si>
  <si>
    <t>給付日額（1円未満四捨五入）</t>
    <rPh sb="0" eb="2">
      <t>キュウフ</t>
    </rPh>
    <rPh sb="2" eb="3">
      <t>ニチ</t>
    </rPh>
    <rPh sb="3" eb="4">
      <t>ガク</t>
    </rPh>
    <phoneticPr fontId="2"/>
  </si>
  <si>
    <t>÷</t>
    <phoneticPr fontId="2"/>
  </si>
  <si>
    <t>+</t>
    <phoneticPr fontId="2"/>
  </si>
  <si>
    <t>C2</t>
    <phoneticPr fontId="2"/>
  </si>
  <si>
    <t>D1</t>
    <phoneticPr fontId="2"/>
  </si>
  <si>
    <t>D2</t>
    <phoneticPr fontId="2"/>
  </si>
  <si>
    <t>D3</t>
    <phoneticPr fontId="2"/>
  </si>
  <si>
    <t>E1</t>
    <phoneticPr fontId="2"/>
  </si>
  <si>
    <t>E2</t>
    <phoneticPr fontId="2"/>
  </si>
  <si>
    <t>E3</t>
    <phoneticPr fontId="2"/>
  </si>
  <si>
    <t>F1</t>
    <phoneticPr fontId="2"/>
  </si>
  <si>
    <t>F2</t>
    <phoneticPr fontId="2"/>
  </si>
  <si>
    <t>F3</t>
    <phoneticPr fontId="2"/>
  </si>
  <si>
    <t>G</t>
    <phoneticPr fontId="2"/>
  </si>
  <si>
    <t>C3</t>
    <phoneticPr fontId="2"/>
  </si>
  <si>
    <t>結果</t>
    <rPh sb="0" eb="2">
      <t>ケッカ</t>
    </rPh>
    <phoneticPr fontId="2"/>
  </si>
  <si>
    <t>日</t>
    <rPh sb="0" eb="1">
      <t>ヒ</t>
    </rPh>
    <phoneticPr fontId="2"/>
  </si>
  <si>
    <t>-</t>
    <phoneticPr fontId="2"/>
  </si>
  <si>
    <t>給付日額</t>
    <rPh sb="0" eb="2">
      <t>キュウフ</t>
    </rPh>
    <rPh sb="2" eb="4">
      <t>ニチガク</t>
    </rPh>
    <phoneticPr fontId="2"/>
  </si>
  <si>
    <t>控除（報酬）額</t>
    <rPh sb="0" eb="2">
      <t>コウジョ</t>
    </rPh>
    <rPh sb="3" eb="5">
      <t>ホウシュウ</t>
    </rPh>
    <rPh sb="6" eb="7">
      <t>ガク</t>
    </rPh>
    <phoneticPr fontId="2"/>
  </si>
  <si>
    <t>支給額</t>
    <rPh sb="0" eb="3">
      <t>シキュウガク</t>
    </rPh>
    <phoneticPr fontId="2"/>
  </si>
  <si>
    <t>日数</t>
    <rPh sb="0" eb="2">
      <t>ニッスウタイニチ</t>
    </rPh>
    <phoneticPr fontId="2"/>
  </si>
  <si>
    <t>２０日</t>
    <phoneticPr fontId="2"/>
  </si>
  <si>
    <t>２1日</t>
    <phoneticPr fontId="2"/>
  </si>
  <si>
    <t>２２日</t>
    <phoneticPr fontId="2"/>
  </si>
  <si>
    <t>２３日</t>
    <phoneticPr fontId="2"/>
  </si>
  <si>
    <t>※このシートには手を加えないでください。正しく計算されなくなります。</t>
    <rPh sb="8" eb="9">
      <t>テ</t>
    </rPh>
    <rPh sb="10" eb="11">
      <t>クワ</t>
    </rPh>
    <rPh sb="20" eb="21">
      <t>タダ</t>
    </rPh>
    <rPh sb="23" eb="25">
      <t>ケイサン</t>
    </rPh>
    <phoneticPr fontId="2"/>
  </si>
  <si>
    <t>報酬①の合計</t>
    <rPh sb="0" eb="2">
      <t>ホウシュウ</t>
    </rPh>
    <rPh sb="4" eb="6">
      <t>ゴウケイ</t>
    </rPh>
    <phoneticPr fontId="2"/>
  </si>
  <si>
    <t>報酬②の合計</t>
    <rPh sb="0" eb="2">
      <t>ホウシュウ</t>
    </rPh>
    <rPh sb="4" eb="6">
      <t>ゴウケイ</t>
    </rPh>
    <phoneticPr fontId="2"/>
  </si>
  <si>
    <t>・待機期間及び支給開始日等を確認するため、休職の際の「診断書」の提出を求める場合があります。</t>
    <rPh sb="1" eb="3">
      <t>タイキ</t>
    </rPh>
    <rPh sb="3" eb="5">
      <t>キカン</t>
    </rPh>
    <rPh sb="5" eb="6">
      <t>オヨ</t>
    </rPh>
    <rPh sb="7" eb="9">
      <t>シキュウ</t>
    </rPh>
    <rPh sb="9" eb="11">
      <t>カイシ</t>
    </rPh>
    <rPh sb="11" eb="12">
      <t>ビ</t>
    </rPh>
    <rPh sb="12" eb="13">
      <t>トウ</t>
    </rPh>
    <rPh sb="14" eb="16">
      <t>カクニン</t>
    </rPh>
    <rPh sb="21" eb="23">
      <t>キュウショク</t>
    </rPh>
    <rPh sb="24" eb="25">
      <t>サイ</t>
    </rPh>
    <rPh sb="27" eb="30">
      <t>シンダンショ</t>
    </rPh>
    <rPh sb="32" eb="34">
      <t>テイシュツ</t>
    </rPh>
    <rPh sb="35" eb="36">
      <t>モト</t>
    </rPh>
    <rPh sb="38" eb="40">
      <t>バアイ</t>
    </rPh>
    <phoneticPr fontId="2"/>
  </si>
  <si>
    <t>休職8割期間中の支給対象日数に係る傷病手当金支給該当有無</t>
    <rPh sb="0" eb="2">
      <t>キュウショク</t>
    </rPh>
    <rPh sb="3" eb="4">
      <t>ワリ</t>
    </rPh>
    <rPh sb="4" eb="6">
      <t>キカン</t>
    </rPh>
    <rPh sb="6" eb="7">
      <t>ナカ</t>
    </rPh>
    <rPh sb="8" eb="10">
      <t>シキュウ</t>
    </rPh>
    <rPh sb="10" eb="12">
      <t>タイショウ</t>
    </rPh>
    <rPh sb="12" eb="14">
      <t>ニッスウ</t>
    </rPh>
    <rPh sb="15" eb="16">
      <t>カカ</t>
    </rPh>
    <rPh sb="17" eb="19">
      <t>ショウビョウ</t>
    </rPh>
    <rPh sb="19" eb="22">
      <t>テアテキン</t>
    </rPh>
    <rPh sb="22" eb="24">
      <t>シキュウ</t>
    </rPh>
    <rPh sb="24" eb="26">
      <t>ガイトウ</t>
    </rPh>
    <rPh sb="26" eb="28">
      <t>ウム</t>
    </rPh>
    <phoneticPr fontId="2"/>
  </si>
  <si>
    <t>生年月日（※）</t>
    <rPh sb="0" eb="4">
      <t>セイネンガッピ</t>
    </rPh>
    <phoneticPr fontId="2"/>
  </si>
  <si>
    <t>休職（10割）開始年月日（※）</t>
    <rPh sb="0" eb="2">
      <t>キュウショク</t>
    </rPh>
    <rPh sb="5" eb="6">
      <t>ワリ</t>
    </rPh>
    <rPh sb="7" eb="9">
      <t>カイシ</t>
    </rPh>
    <rPh sb="9" eb="11">
      <t>ネンツキ</t>
    </rPh>
    <rPh sb="11" eb="12">
      <t>ヒ</t>
    </rPh>
    <phoneticPr fontId="2"/>
  </si>
  <si>
    <t>休職（8割）開始年月日（※）</t>
    <rPh sb="0" eb="2">
      <t>キュウショク</t>
    </rPh>
    <rPh sb="4" eb="5">
      <t>ワリ</t>
    </rPh>
    <rPh sb="6" eb="8">
      <t>カイシ</t>
    </rPh>
    <rPh sb="8" eb="10">
      <t>ネンツキ</t>
    </rPh>
    <rPh sb="10" eb="11">
      <t>ヒ</t>
    </rPh>
    <phoneticPr fontId="2"/>
  </si>
  <si>
    <t>休職（0割）開始年月日（※）</t>
    <rPh sb="0" eb="2">
      <t>キュウショク</t>
    </rPh>
    <rPh sb="4" eb="5">
      <t>ワリ</t>
    </rPh>
    <rPh sb="6" eb="8">
      <t>カイシ</t>
    </rPh>
    <rPh sb="8" eb="10">
      <t>ネンツキ</t>
    </rPh>
    <rPh sb="10" eb="11">
      <t>ヒ</t>
    </rPh>
    <phoneticPr fontId="2"/>
  </si>
  <si>
    <t>（※）…西暦入力（例：1900/1/31）</t>
    <rPh sb="4" eb="6">
      <t>セイレキ</t>
    </rPh>
    <rPh sb="6" eb="8">
      <t>ニュウリョク</t>
    </rPh>
    <rPh sb="9" eb="10">
      <t>レイ</t>
    </rPh>
    <phoneticPr fontId="2"/>
  </si>
  <si>
    <t>・傷病手当金に係る給付日額は支給開始日の属する月以前の直近の継続した12月間の標準報酬月額を使用します。</t>
    <rPh sb="1" eb="3">
      <t>ショウビョウ</t>
    </rPh>
    <rPh sb="3" eb="6">
      <t>テアテキン</t>
    </rPh>
    <rPh sb="7" eb="8">
      <t>カカ</t>
    </rPh>
    <rPh sb="9" eb="11">
      <t>キュウフ</t>
    </rPh>
    <rPh sb="11" eb="13">
      <t>ニチガク</t>
    </rPh>
    <rPh sb="14" eb="16">
      <t>シキュウ</t>
    </rPh>
    <rPh sb="16" eb="18">
      <t>カイシ</t>
    </rPh>
    <rPh sb="18" eb="19">
      <t>ビ</t>
    </rPh>
    <rPh sb="20" eb="21">
      <t>ゾク</t>
    </rPh>
    <rPh sb="23" eb="24">
      <t>ツキ</t>
    </rPh>
    <rPh sb="24" eb="26">
      <t>イゼン</t>
    </rPh>
    <rPh sb="27" eb="29">
      <t>チョッキン</t>
    </rPh>
    <rPh sb="30" eb="32">
      <t>ケイゾク</t>
    </rPh>
    <rPh sb="36" eb="37">
      <t>ツキ</t>
    </rPh>
    <rPh sb="37" eb="38">
      <t>カン</t>
    </rPh>
    <rPh sb="39" eb="41">
      <t>ヒョウジュン</t>
    </rPh>
    <rPh sb="41" eb="43">
      <t>ホウシュウ</t>
    </rPh>
    <rPh sb="43" eb="45">
      <t>ゲツガク</t>
    </rPh>
    <rPh sb="46" eb="48">
      <t>シヨウ</t>
    </rPh>
    <phoneticPr fontId="2"/>
  </si>
  <si>
    <t>・給与及び標準報酬月額等により試算シートの結果と異なる場合があります。予めご了承ください。</t>
    <rPh sb="1" eb="3">
      <t>キュウヨ</t>
    </rPh>
    <rPh sb="3" eb="4">
      <t>オヨ</t>
    </rPh>
    <rPh sb="5" eb="7">
      <t>ヒョウジュン</t>
    </rPh>
    <rPh sb="7" eb="9">
      <t>ホウシュウ</t>
    </rPh>
    <rPh sb="9" eb="11">
      <t>ゲツガク</t>
    </rPh>
    <rPh sb="11" eb="12">
      <t>トウ</t>
    </rPh>
    <rPh sb="15" eb="17">
      <t>シサン</t>
    </rPh>
    <rPh sb="21" eb="23">
      <t>ケッカ</t>
    </rPh>
    <rPh sb="24" eb="25">
      <t>コト</t>
    </rPh>
    <rPh sb="27" eb="29">
      <t>バ</t>
    </rPh>
    <rPh sb="35" eb="36">
      <t>アラカジ</t>
    </rPh>
    <rPh sb="38" eb="40">
      <t>リョウショウ</t>
    </rPh>
    <phoneticPr fontId="2"/>
  </si>
  <si>
    <t>休職8割期間に係る傷病手当金試算シート</t>
    <rPh sb="0" eb="2">
      <t>キュウショク</t>
    </rPh>
    <rPh sb="3" eb="4">
      <t>ワリ</t>
    </rPh>
    <rPh sb="4" eb="6">
      <t>キカン</t>
    </rPh>
    <rPh sb="7" eb="8">
      <t>カカ</t>
    </rPh>
    <rPh sb="9" eb="11">
      <t>ショウビョウ</t>
    </rPh>
    <rPh sb="11" eb="14">
      <t>テアテキン</t>
    </rPh>
    <rPh sb="14" eb="16">
      <t>シサン</t>
    </rPh>
    <phoneticPr fontId="2"/>
  </si>
  <si>
    <t>○傷病手当金計算書基礎情報入力シート</t>
    <rPh sb="1" eb="3">
      <t>ショウビョウ</t>
    </rPh>
    <rPh sb="3" eb="6">
      <t>テアテキン</t>
    </rPh>
    <rPh sb="6" eb="9">
      <t>ケイサンショ</t>
    </rPh>
    <rPh sb="9" eb="11">
      <t>キソ</t>
    </rPh>
    <rPh sb="11" eb="13">
      <t>ジョウホウ</t>
    </rPh>
    <rPh sb="13" eb="15">
      <t>ニュウリョク</t>
    </rPh>
    <phoneticPr fontId="2"/>
  </si>
  <si>
    <t>扶養手当</t>
    <rPh sb="0" eb="2">
      <t>フヨウ</t>
    </rPh>
    <rPh sb="2" eb="4">
      <t>テアテ</t>
    </rPh>
    <phoneticPr fontId="2"/>
  </si>
  <si>
    <t>地域手当</t>
    <rPh sb="0" eb="2">
      <t>チイキ</t>
    </rPh>
    <rPh sb="2" eb="4">
      <t>テアテ</t>
    </rPh>
    <phoneticPr fontId="2"/>
  </si>
  <si>
    <t>住居手当</t>
    <rPh sb="0" eb="2">
      <t>ジュウキョ</t>
    </rPh>
    <rPh sb="2" eb="4">
      <t>テアテ</t>
    </rPh>
    <phoneticPr fontId="2"/>
  </si>
  <si>
    <t>名称</t>
    <rPh sb="0" eb="2">
      <t>メイショウ</t>
    </rPh>
    <phoneticPr fontId="2"/>
  </si>
  <si>
    <t>金額</t>
    <rPh sb="0" eb="2">
      <t>キンガク</t>
    </rPh>
    <phoneticPr fontId="2"/>
  </si>
  <si>
    <t>直近過去1年間の標準報酬月額を入力してください</t>
    <phoneticPr fontId="2"/>
  </si>
  <si>
    <t>支給開始時の提出書類</t>
    <phoneticPr fontId="2"/>
  </si>
  <si>
    <t>請求書＿様式P37</t>
    <phoneticPr fontId="2"/>
  </si>
  <si>
    <t>意見書＿様式P38</t>
    <phoneticPr fontId="2"/>
  </si>
  <si>
    <t>出勤状況が分かるもの</t>
    <phoneticPr fontId="2"/>
  </si>
  <si>
    <t>基礎情報入力シート</t>
    <phoneticPr fontId="2"/>
  </si>
  <si>
    <t>左記以外に休職中に支給される手当等の名称及び支給額を入力してください</t>
    <rPh sb="0" eb="2">
      <t>サキ</t>
    </rPh>
    <rPh sb="2" eb="4">
      <t>イガイ</t>
    </rPh>
    <rPh sb="5" eb="7">
      <t>キュウショク</t>
    </rPh>
    <rPh sb="7" eb="8">
      <t>ナカ</t>
    </rPh>
    <rPh sb="9" eb="11">
      <t>シキュウ</t>
    </rPh>
    <rPh sb="14" eb="16">
      <t>テアテ</t>
    </rPh>
    <rPh sb="16" eb="17">
      <t>トウ</t>
    </rPh>
    <rPh sb="18" eb="20">
      <t>メイショウ</t>
    </rPh>
    <rPh sb="20" eb="21">
      <t>オヨ</t>
    </rPh>
    <rPh sb="22" eb="24">
      <t>シキュウ</t>
    </rPh>
    <rPh sb="24" eb="25">
      <t>ガク</t>
    </rPh>
    <rPh sb="26" eb="28">
      <t>ニュウリョク</t>
    </rPh>
    <phoneticPr fontId="2"/>
  </si>
  <si>
    <t>※8割休職時に支給されない手当は除くこと</t>
    <rPh sb="2" eb="3">
      <t>ワリ</t>
    </rPh>
    <rPh sb="3" eb="5">
      <t>キュウショク</t>
    </rPh>
    <rPh sb="5" eb="6">
      <t>ジ</t>
    </rPh>
    <rPh sb="7" eb="9">
      <t>シキュウ</t>
    </rPh>
    <rPh sb="13" eb="15">
      <t>テアテ</t>
    </rPh>
    <rPh sb="16" eb="17">
      <t>ノゾ</t>
    </rPh>
    <phoneticPr fontId="2"/>
  </si>
  <si>
    <r>
      <rPr>
        <b/>
        <u val="double"/>
        <sz val="16"/>
        <rFont val="ＭＳ Ｐゴシック"/>
        <family val="3"/>
        <charset val="128"/>
      </rPr>
      <t>8割休職中</t>
    </r>
    <r>
      <rPr>
        <b/>
        <sz val="16"/>
        <rFont val="ＭＳ Ｐゴシック"/>
        <family val="3"/>
        <charset val="128"/>
      </rPr>
      <t>の減額された1か月分の給料等の情報を入力してください</t>
    </r>
    <rPh sb="1" eb="2">
      <t>ワリ</t>
    </rPh>
    <rPh sb="2" eb="4">
      <t>キュウショク</t>
    </rPh>
    <rPh sb="4" eb="5">
      <t>ナカ</t>
    </rPh>
    <rPh sb="6" eb="8">
      <t>ゲンガク</t>
    </rPh>
    <rPh sb="13" eb="14">
      <t>ツキ</t>
    </rPh>
    <rPh sb="14" eb="15">
      <t>ブン</t>
    </rPh>
    <phoneticPr fontId="2"/>
  </si>
  <si>
    <t>（2）各支給対象日数（月別要勤務日数）に係る報酬の日額を算出</t>
    <rPh sb="3" eb="4">
      <t>カク</t>
    </rPh>
    <rPh sb="4" eb="6">
      <t>シキュウ</t>
    </rPh>
    <rPh sb="6" eb="8">
      <t>タイショウ</t>
    </rPh>
    <rPh sb="8" eb="10">
      <t>ニッスウ</t>
    </rPh>
    <rPh sb="11" eb="12">
      <t>ツキ</t>
    </rPh>
    <rPh sb="12" eb="13">
      <t>ベツ</t>
    </rPh>
    <rPh sb="13" eb="16">
      <t>ヨウキンム</t>
    </rPh>
    <rPh sb="16" eb="17">
      <t>ビ</t>
    </rPh>
    <rPh sb="17" eb="18">
      <t>スウ</t>
    </rPh>
    <rPh sb="20" eb="21">
      <t>カカ</t>
    </rPh>
    <rPh sb="22" eb="24">
      <t>ホウシュウ</t>
    </rPh>
    <rPh sb="25" eb="27">
      <t>ニチガク</t>
    </rPh>
    <rPh sb="28" eb="30">
      <t>サンシュツ</t>
    </rPh>
    <phoneticPr fontId="2"/>
  </si>
  <si>
    <t>（3）休業給付金の日額の算出</t>
    <rPh sb="3" eb="5">
      <t>キュウギョウ</t>
    </rPh>
    <rPh sb="5" eb="8">
      <t>キュウフキン</t>
    </rPh>
    <rPh sb="9" eb="11">
      <t>ニチガク</t>
    </rPh>
    <rPh sb="12" eb="14">
      <t>サンシュツ</t>
    </rPh>
    <phoneticPr fontId="2"/>
  </si>
  <si>
    <r>
      <t>（4）各支給対象日数（月別要勤務日数）に係る報酬の日額と給付日額が、</t>
    </r>
    <r>
      <rPr>
        <b/>
        <sz val="12"/>
        <rFont val="ＭＳ Ｐゴシック"/>
        <family val="3"/>
        <charset val="128"/>
      </rPr>
      <t>「報酬の日額」＜「給付日額」</t>
    </r>
    <r>
      <rPr>
        <sz val="12"/>
        <rFont val="ＭＳ Ｐゴシック"/>
        <family val="3"/>
        <charset val="128"/>
      </rPr>
      <t>の場合、支給対象（開始）となる</t>
    </r>
    <rPh sb="3" eb="4">
      <t>カク</t>
    </rPh>
    <rPh sb="4" eb="6">
      <t>シキュウ</t>
    </rPh>
    <rPh sb="6" eb="8">
      <t>タイショウ</t>
    </rPh>
    <rPh sb="8" eb="10">
      <t>ニッスウ</t>
    </rPh>
    <rPh sb="11" eb="12">
      <t>ツキ</t>
    </rPh>
    <rPh sb="12" eb="13">
      <t>ベツ</t>
    </rPh>
    <rPh sb="13" eb="16">
      <t>ヨウキンム</t>
    </rPh>
    <rPh sb="16" eb="17">
      <t>ビ</t>
    </rPh>
    <rPh sb="17" eb="18">
      <t>スウ</t>
    </rPh>
    <rPh sb="20" eb="21">
      <t>カカ</t>
    </rPh>
    <rPh sb="22" eb="24">
      <t>ホウシュウ</t>
    </rPh>
    <rPh sb="25" eb="27">
      <t>ニチガク</t>
    </rPh>
    <rPh sb="28" eb="30">
      <t>キュウフ</t>
    </rPh>
    <rPh sb="30" eb="32">
      <t>ニチガク</t>
    </rPh>
    <rPh sb="35" eb="37">
      <t>ホウシュウ</t>
    </rPh>
    <rPh sb="38" eb="40">
      <t>ニチガク</t>
    </rPh>
    <rPh sb="43" eb="45">
      <t>キュウフ</t>
    </rPh>
    <rPh sb="45" eb="47">
      <t>ニチガク</t>
    </rPh>
    <rPh sb="49" eb="51">
      <t>バアイ</t>
    </rPh>
    <rPh sb="52" eb="54">
      <t>シキュウ</t>
    </rPh>
    <rPh sb="54" eb="56">
      <t>タイショウ</t>
    </rPh>
    <rPh sb="57" eb="59">
      <t>カイシ</t>
    </rPh>
    <phoneticPr fontId="2"/>
  </si>
  <si>
    <t>（5）各支給対象日数（月別要勤務日数）に係る支給額の決定</t>
    <rPh sb="3" eb="4">
      <t>カク</t>
    </rPh>
    <rPh sb="4" eb="6">
      <t>シキュウ</t>
    </rPh>
    <rPh sb="6" eb="8">
      <t>タイショウ</t>
    </rPh>
    <rPh sb="8" eb="10">
      <t>ニッスウ</t>
    </rPh>
    <rPh sb="11" eb="12">
      <t>ツキ</t>
    </rPh>
    <rPh sb="12" eb="13">
      <t>ベツ</t>
    </rPh>
    <rPh sb="13" eb="14">
      <t>ヨウ</t>
    </rPh>
    <rPh sb="14" eb="16">
      <t>キンム</t>
    </rPh>
    <rPh sb="16" eb="18">
      <t>ニッスウ</t>
    </rPh>
    <rPh sb="20" eb="21">
      <t>カカ</t>
    </rPh>
    <rPh sb="22" eb="24">
      <t>シキュウ</t>
    </rPh>
    <rPh sb="24" eb="25">
      <t>ガク</t>
    </rPh>
    <rPh sb="26" eb="28">
      <t>ケッテイ</t>
    </rPh>
    <phoneticPr fontId="2"/>
  </si>
  <si>
    <t>（1）休職8割期間に係る報酬月額の算出</t>
    <rPh sb="3" eb="5">
      <t>キュウショク</t>
    </rPh>
    <rPh sb="6" eb="7">
      <t>ワリ</t>
    </rPh>
    <rPh sb="7" eb="9">
      <t>キカン</t>
    </rPh>
    <rPh sb="10" eb="11">
      <t>カカ</t>
    </rPh>
    <rPh sb="12" eb="14">
      <t>ホウシュウ</t>
    </rPh>
    <rPh sb="14" eb="16">
      <t>ゲツガク</t>
    </rPh>
    <rPh sb="17" eb="19">
      <t>サンシュツ</t>
    </rPh>
    <phoneticPr fontId="2"/>
  </si>
  <si>
    <r>
      <t>・入力された給料等に応じて自動計算されます。給与情報等を確認の上、給料等は、</t>
    </r>
    <r>
      <rPr>
        <b/>
        <u val="double"/>
        <sz val="11"/>
        <rFont val="ＭＳ Ｐゴシック"/>
        <family val="3"/>
        <charset val="128"/>
      </rPr>
      <t>8割支給時の情報を入力ください。</t>
    </r>
    <rPh sb="1" eb="3">
      <t>ニュウリョク</t>
    </rPh>
    <rPh sb="6" eb="8">
      <t>キュウリョウ</t>
    </rPh>
    <rPh sb="8" eb="9">
      <t>トウ</t>
    </rPh>
    <rPh sb="10" eb="11">
      <t>オウ</t>
    </rPh>
    <rPh sb="13" eb="15">
      <t>ジドウ</t>
    </rPh>
    <rPh sb="15" eb="17">
      <t>ケイサン</t>
    </rPh>
    <rPh sb="22" eb="24">
      <t>キュウヨ</t>
    </rPh>
    <rPh sb="24" eb="26">
      <t>ジョウホウ</t>
    </rPh>
    <rPh sb="26" eb="27">
      <t>トウ</t>
    </rPh>
    <rPh sb="28" eb="30">
      <t>カクニン</t>
    </rPh>
    <rPh sb="31" eb="32">
      <t>ウエ</t>
    </rPh>
    <rPh sb="47" eb="49">
      <t>ニュウリョク</t>
    </rPh>
    <phoneticPr fontId="2"/>
  </si>
  <si>
    <t>寒冷地手当</t>
    <rPh sb="0" eb="2">
      <t>カンレイ</t>
    </rPh>
    <rPh sb="2" eb="3">
      <t>チ</t>
    </rPh>
    <rPh sb="3" eb="5">
      <t>テアテ</t>
    </rPh>
    <phoneticPr fontId="2"/>
  </si>
  <si>
    <t>注）月途中に10割休職から8割休職に移行した場合、支給割合を混在した給与等の入力は不可です</t>
    <rPh sb="0" eb="1">
      <t>チュウ</t>
    </rPh>
    <rPh sb="2" eb="3">
      <t>ツキ</t>
    </rPh>
    <rPh sb="3" eb="5">
      <t>トチュウ</t>
    </rPh>
    <rPh sb="8" eb="9">
      <t>ワリ</t>
    </rPh>
    <rPh sb="9" eb="11">
      <t>キュウショク</t>
    </rPh>
    <rPh sb="14" eb="15">
      <t>ワリ</t>
    </rPh>
    <rPh sb="15" eb="17">
      <t>キュウショク</t>
    </rPh>
    <rPh sb="18" eb="20">
      <t>イコウ</t>
    </rPh>
    <rPh sb="22" eb="24">
      <t>バアイ</t>
    </rPh>
    <rPh sb="25" eb="29">
      <t>シキュウワリアイ</t>
    </rPh>
    <rPh sb="30" eb="32">
      <t>コンザイ</t>
    </rPh>
    <rPh sb="34" eb="36">
      <t>キュウヨ</t>
    </rPh>
    <rPh sb="36" eb="37">
      <t>トウ</t>
    </rPh>
    <rPh sb="38" eb="40">
      <t>ニュウリョク</t>
    </rPh>
    <rPh sb="41" eb="43">
      <t>フカ</t>
    </rPh>
    <phoneticPr fontId="2"/>
  </si>
  <si>
    <t>＋</t>
    <phoneticPr fontId="2"/>
  </si>
  <si>
    <t>左記以外手当等合計額</t>
    <rPh sb="0" eb="2">
      <t>サキ</t>
    </rPh>
    <rPh sb="2" eb="4">
      <t>イガイ</t>
    </rPh>
    <rPh sb="4" eb="6">
      <t>テアテ</t>
    </rPh>
    <rPh sb="6" eb="7">
      <t>トウ</t>
    </rPh>
    <rPh sb="7" eb="10">
      <t>ゴウケイガク</t>
    </rPh>
    <phoneticPr fontId="2"/>
  </si>
  <si>
    <t>比較</t>
    <rPh sb="0" eb="2">
      <t>ヒカク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</si>
</sst>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_);[Red]\(#,##0.00\)"/>
    <numFmt numFmtId="177" formatCode="#,##0.00_ "/>
    <numFmt numFmtId="178" formatCode="0.00_ "/>
    <numFmt numFmtId="179" formatCode="#,##0_);[Red]\(#,##0\)"/>
    <numFmt numFmtId="180" formatCode="[$]ggge&quot;年&quot;m&quot;月&quot;d&quot;日&quot;;@" x16r2:formatCode16="[$-ja-JP-x-gannen]ggge&quot;年&quot;m&quot;月&quot;d&quot;日&quot;;@"/>
    <numFmt numFmtId="181" formatCode="#,##0.0;[Red]\-#,##0.0"/>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4"/>
      <name val="ＭＳ Ｐゴシック"/>
      <family val="3"/>
      <charset val="128"/>
    </font>
    <font>
      <sz val="10"/>
      <name val="ＭＳ Ｐゴシック"/>
      <family val="3"/>
      <charset val="128"/>
    </font>
    <font>
      <b/>
      <sz val="14"/>
      <name val="ＭＳ Ｐゴシック"/>
      <family val="3"/>
      <charset val="128"/>
    </font>
    <font>
      <b/>
      <sz val="12"/>
      <name val="ＭＳ Ｐゴシック"/>
      <family val="3"/>
      <charset val="128"/>
    </font>
    <font>
      <b/>
      <sz val="16"/>
      <name val="ＭＳ Ｐゴシック"/>
      <family val="3"/>
      <charset val="128"/>
    </font>
    <font>
      <b/>
      <sz val="11"/>
      <name val="ＭＳ Ｐゴシック"/>
      <family val="3"/>
      <charset val="128"/>
    </font>
    <font>
      <b/>
      <sz val="20"/>
      <name val="ＭＳ Ｐゴシック"/>
      <family val="3"/>
      <charset val="128"/>
    </font>
    <font>
      <sz val="16"/>
      <name val="ＭＳ Ｐゴシック"/>
      <family val="3"/>
      <charset val="128"/>
    </font>
    <font>
      <b/>
      <sz val="11"/>
      <color rgb="FFFF0000"/>
      <name val="ＭＳ Ｐゴシック"/>
      <family val="3"/>
      <charset val="128"/>
    </font>
    <font>
      <sz val="8"/>
      <color indexed="10"/>
      <name val="ＭＳ Ｐゴシック"/>
      <family val="3"/>
      <charset val="128"/>
    </font>
    <font>
      <sz val="7"/>
      <name val="ＭＳ Ｐゴシック"/>
      <family val="3"/>
      <charset val="128"/>
    </font>
    <font>
      <sz val="9"/>
      <name val="ＭＳ Ｐゴシック"/>
      <family val="3"/>
      <charset val="128"/>
    </font>
    <font>
      <sz val="11"/>
      <color theme="1"/>
      <name val="ＭＳ Ｐゴシック"/>
      <family val="3"/>
      <charset val="128"/>
    </font>
    <font>
      <sz val="12"/>
      <color indexed="18"/>
      <name val="ＭＳ Ｐゴシック"/>
      <family val="3"/>
      <charset val="128"/>
    </font>
    <font>
      <b/>
      <u val="double"/>
      <sz val="14"/>
      <name val="ＭＳ Ｐゴシック"/>
      <family val="3"/>
      <charset val="128"/>
    </font>
    <font>
      <b/>
      <sz val="18"/>
      <name val="ＭＳ Ｐゴシック"/>
      <family val="3"/>
      <charset val="128"/>
    </font>
    <font>
      <b/>
      <u val="double"/>
      <sz val="16"/>
      <name val="ＭＳ Ｐゴシック"/>
      <family val="3"/>
      <charset val="128"/>
    </font>
    <font>
      <b/>
      <u val="double"/>
      <sz val="11"/>
      <name val="ＭＳ Ｐゴシック"/>
      <family val="3"/>
      <charset val="128"/>
    </font>
    <font>
      <u/>
      <sz val="11"/>
      <color theme="1"/>
      <name val="ＭＳ Ｐゴシック"/>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rgb="FFCCFFCC"/>
        <bgColor indexed="64"/>
      </patternFill>
    </fill>
    <fill>
      <patternFill patternType="solid">
        <fgColor rgb="FFFFFF99"/>
        <bgColor indexed="64"/>
      </patternFill>
    </fill>
  </fills>
  <borders count="54">
    <border>
      <left/>
      <right/>
      <top/>
      <bottom/>
      <diagonal/>
    </border>
    <border>
      <left/>
      <right/>
      <top style="thin">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bottom style="double">
        <color auto="1"/>
      </bottom>
      <diagonal/>
    </border>
    <border>
      <left style="medium">
        <color indexed="64"/>
      </left>
      <right/>
      <top style="medium">
        <color indexed="64"/>
      </top>
      <bottom style="medium">
        <color indexed="64"/>
      </bottom>
      <diagonal/>
    </border>
    <border>
      <left/>
      <right style="thin">
        <color indexed="64"/>
      </right>
      <top/>
      <bottom/>
      <diagonal/>
    </border>
    <border>
      <left style="thin">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thin">
        <color indexed="64"/>
      </left>
      <right/>
      <top style="thin">
        <color indexed="64"/>
      </top>
      <bottom/>
      <diagonal/>
    </border>
    <border>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diagonalUp="1">
      <left/>
      <right/>
      <top/>
      <bottom style="thin">
        <color indexed="64"/>
      </bottom>
      <diagonal style="thin">
        <color indexed="64"/>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4">
    <xf numFmtId="0" fontId="0"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199">
    <xf numFmtId="0" fontId="0" fillId="0" borderId="0" xfId="0"/>
    <xf numFmtId="0" fontId="0" fillId="0" borderId="0" xfId="0" applyFill="1" applyAlignment="1" applyProtection="1">
      <alignment vertical="center"/>
    </xf>
    <xf numFmtId="0" fontId="8" fillId="0" borderId="0" xfId="0" applyFont="1" applyFill="1" applyBorder="1" applyAlignment="1" applyProtection="1">
      <alignment horizontal="center" vertical="center"/>
    </xf>
    <xf numFmtId="0" fontId="0" fillId="0" borderId="0" xfId="0" applyFill="1" applyProtection="1"/>
    <xf numFmtId="0" fontId="5" fillId="0" borderId="13" xfId="0" applyFont="1" applyFill="1" applyBorder="1" applyAlignment="1" applyProtection="1">
      <alignment shrinkToFit="1"/>
    </xf>
    <xf numFmtId="0" fontId="5" fillId="0" borderId="7" xfId="0" applyFont="1" applyFill="1" applyBorder="1" applyAlignment="1" applyProtection="1">
      <alignment shrinkToFit="1"/>
    </xf>
    <xf numFmtId="0" fontId="7" fillId="0" borderId="0" xfId="2" applyFont="1" applyAlignment="1">
      <alignment horizontal="center" vertical="center"/>
    </xf>
    <xf numFmtId="0" fontId="4" fillId="0" borderId="0" xfId="2" applyFont="1" applyAlignment="1">
      <alignment vertical="center"/>
    </xf>
    <xf numFmtId="38" fontId="3" fillId="0" borderId="0" xfId="3" applyFont="1" applyBorder="1" applyAlignment="1" applyProtection="1">
      <alignment shrinkToFit="1"/>
    </xf>
    <xf numFmtId="0" fontId="15" fillId="0" borderId="0" xfId="2" applyFont="1" applyAlignment="1">
      <alignment shrinkToFit="1"/>
    </xf>
    <xf numFmtId="38" fontId="3" fillId="0" borderId="0" xfId="2" applyNumberFormat="1" applyFont="1" applyAlignment="1">
      <alignment shrinkToFit="1"/>
    </xf>
    <xf numFmtId="0" fontId="3" fillId="0" borderId="0" xfId="2" applyFont="1" applyAlignment="1">
      <alignment shrinkToFit="1"/>
    </xf>
    <xf numFmtId="0" fontId="7" fillId="0" borderId="0" xfId="2" applyFont="1" applyAlignment="1">
      <alignment horizontal="center"/>
    </xf>
    <xf numFmtId="0" fontId="5" fillId="0" borderId="0" xfId="0" applyFont="1" applyFill="1" applyBorder="1" applyAlignment="1" applyProtection="1">
      <alignment horizontal="center" vertical="center"/>
    </xf>
    <xf numFmtId="0" fontId="5" fillId="0" borderId="0" xfId="0" applyFont="1" applyFill="1" applyBorder="1" applyAlignment="1" applyProtection="1">
      <alignment vertical="center"/>
    </xf>
    <xf numFmtId="0" fontId="8" fillId="0" borderId="0" xfId="2" applyFont="1" applyBorder="1" applyAlignment="1">
      <alignment horizontal="center" vertical="center"/>
    </xf>
    <xf numFmtId="38" fontId="8" fillId="0" borderId="0" xfId="3" applyFont="1" applyFill="1" applyAlignment="1" applyProtection="1">
      <alignment horizontal="center" shrinkToFit="1"/>
    </xf>
    <xf numFmtId="0" fontId="4" fillId="0" borderId="0" xfId="2" applyFont="1" applyAlignment="1">
      <alignment horizontal="center" vertical="center"/>
    </xf>
    <xf numFmtId="0" fontId="14" fillId="0" borderId="0" xfId="2" applyFont="1" applyAlignment="1">
      <alignment horizontal="center" vertical="center"/>
    </xf>
    <xf numFmtId="0" fontId="1" fillId="0" borderId="18" xfId="2" applyFont="1" applyBorder="1" applyAlignment="1">
      <alignment vertical="center"/>
    </xf>
    <xf numFmtId="0" fontId="16" fillId="0" borderId="0" xfId="2" applyFont="1" applyAlignment="1"/>
    <xf numFmtId="0" fontId="14" fillId="0" borderId="0" xfId="2" applyFont="1" applyAlignment="1">
      <alignment vertical="center"/>
    </xf>
    <xf numFmtId="49" fontId="9" fillId="0" borderId="0" xfId="2" applyNumberFormat="1" applyFont="1" applyAlignment="1">
      <alignment vertical="center"/>
    </xf>
    <xf numFmtId="0" fontId="1" fillId="0" borderId="0" xfId="2" applyFont="1" applyAlignment="1">
      <alignment horizontal="center" vertical="center"/>
    </xf>
    <xf numFmtId="38" fontId="17" fillId="0" borderId="0" xfId="3" applyFont="1" applyFill="1" applyBorder="1" applyAlignment="1" applyProtection="1">
      <alignment horizontal="right" vertical="center"/>
    </xf>
    <xf numFmtId="0" fontId="1" fillId="0" borderId="0" xfId="2" applyFont="1" applyAlignment="1">
      <alignment vertical="center"/>
    </xf>
    <xf numFmtId="0" fontId="1" fillId="0" borderId="0" xfId="2" applyFont="1" applyAlignment="1"/>
    <xf numFmtId="38" fontId="8" fillId="0" borderId="0" xfId="3" applyFont="1" applyFill="1" applyAlignment="1" applyProtection="1">
      <alignment shrinkToFit="1"/>
    </xf>
    <xf numFmtId="0" fontId="4" fillId="0" borderId="0" xfId="2" applyFont="1" applyFill="1" applyAlignment="1"/>
    <xf numFmtId="0" fontId="4" fillId="0" borderId="0" xfId="2" applyFont="1" applyFill="1" applyAlignment="1">
      <alignment horizontal="center"/>
    </xf>
    <xf numFmtId="38" fontId="3" fillId="0" borderId="0" xfId="3" applyFont="1" applyFill="1" applyAlignment="1" applyProtection="1">
      <alignment horizontal="center" vertical="center" shrinkToFit="1"/>
    </xf>
    <xf numFmtId="0" fontId="1" fillId="0" borderId="0" xfId="2" applyNumberFormat="1" applyFont="1" applyBorder="1" applyAlignment="1">
      <alignment vertical="center"/>
    </xf>
    <xf numFmtId="0" fontId="3" fillId="0" borderId="0" xfId="2" applyNumberFormat="1" applyFont="1" applyBorder="1" applyAlignment="1">
      <alignment vertical="center"/>
    </xf>
    <xf numFmtId="0" fontId="3" fillId="0" borderId="0" xfId="2" applyFont="1" applyAlignment="1"/>
    <xf numFmtId="0" fontId="10" fillId="0" borderId="0" xfId="2" applyFont="1" applyBorder="1" applyAlignment="1">
      <alignment horizontal="center" vertical="center"/>
    </xf>
    <xf numFmtId="0" fontId="5" fillId="0" borderId="0" xfId="0" applyFont="1" applyFill="1" applyBorder="1" applyAlignment="1" applyProtection="1">
      <alignment shrinkToFit="1"/>
    </xf>
    <xf numFmtId="0" fontId="11" fillId="0" borderId="0" xfId="0" applyFont="1" applyFill="1" applyBorder="1" applyAlignment="1" applyProtection="1">
      <alignment vertical="center"/>
    </xf>
    <xf numFmtId="0" fontId="7" fillId="0" borderId="0" xfId="0" applyFont="1" applyFill="1" applyBorder="1" applyAlignment="1" applyProtection="1">
      <alignment vertical="center"/>
    </xf>
    <xf numFmtId="0" fontId="9" fillId="0" borderId="0" xfId="0" applyFont="1" applyFill="1" applyBorder="1" applyAlignment="1" applyProtection="1">
      <alignment vertical="center"/>
    </xf>
    <xf numFmtId="0" fontId="8" fillId="0" borderId="25" xfId="0" applyFont="1" applyFill="1" applyBorder="1" applyAlignment="1" applyProtection="1">
      <alignment vertical="center" shrinkToFit="1"/>
    </xf>
    <xf numFmtId="38" fontId="12" fillId="0" borderId="0" xfId="1" applyFont="1" applyFill="1" applyBorder="1" applyAlignment="1" applyProtection="1">
      <alignment horizontal="center" vertical="center" shrinkToFit="1"/>
    </xf>
    <xf numFmtId="180" fontId="5" fillId="0" borderId="19" xfId="0" applyNumberFormat="1" applyFont="1" applyFill="1" applyBorder="1" applyAlignment="1" applyProtection="1">
      <alignment vertical="center" shrinkToFit="1"/>
    </xf>
    <xf numFmtId="0" fontId="0" fillId="0" borderId="19" xfId="0" applyFill="1" applyBorder="1" applyAlignment="1" applyProtection="1"/>
    <xf numFmtId="0" fontId="0" fillId="0" borderId="0" xfId="0" applyFill="1" applyBorder="1" applyAlignment="1" applyProtection="1"/>
    <xf numFmtId="0" fontId="0" fillId="0" borderId="0" xfId="0" applyFill="1" applyBorder="1" applyAlignment="1" applyProtection="1">
      <alignment horizontal="center"/>
    </xf>
    <xf numFmtId="0" fontId="8" fillId="0" borderId="0" xfId="0" applyFont="1" applyFill="1" applyBorder="1" applyAlignment="1" applyProtection="1">
      <alignment vertical="center" shrinkToFit="1"/>
    </xf>
    <xf numFmtId="0" fontId="5" fillId="0" borderId="0" xfId="0" applyFont="1" applyFill="1" applyBorder="1" applyAlignment="1" applyProtection="1">
      <alignment vertical="center" shrinkToFit="1"/>
    </xf>
    <xf numFmtId="0" fontId="5" fillId="0" borderId="21" xfId="0" applyFont="1" applyFill="1" applyBorder="1" applyAlignment="1" applyProtection="1">
      <alignment shrinkToFit="1"/>
    </xf>
    <xf numFmtId="0" fontId="18" fillId="0" borderId="0" xfId="2" applyFont="1" applyAlignment="1">
      <alignment vertical="center"/>
    </xf>
    <xf numFmtId="0" fontId="3" fillId="0" borderId="0" xfId="2" applyFont="1" applyAlignment="1">
      <alignment vertical="center"/>
    </xf>
    <xf numFmtId="0" fontId="1" fillId="0" borderId="0" xfId="2" applyFont="1" applyBorder="1" applyAlignment="1">
      <alignment vertical="center"/>
    </xf>
    <xf numFmtId="181" fontId="5" fillId="0" borderId="0" xfId="2" applyNumberFormat="1" applyFont="1" applyBorder="1" applyAlignment="1">
      <alignment vertical="center" shrinkToFit="1"/>
    </xf>
    <xf numFmtId="38" fontId="5" fillId="0" borderId="0" xfId="3" applyFont="1" applyFill="1" applyBorder="1" applyAlignment="1" applyProtection="1">
      <alignment vertical="center" shrinkToFit="1"/>
    </xf>
    <xf numFmtId="0" fontId="0" fillId="0" borderId="0" xfId="2" applyFont="1" applyBorder="1" applyAlignment="1">
      <alignment vertical="center"/>
    </xf>
    <xf numFmtId="0" fontId="5" fillId="0" borderId="0" xfId="2" applyFont="1" applyBorder="1" applyAlignment="1">
      <alignment vertical="center"/>
    </xf>
    <xf numFmtId="0" fontId="23" fillId="0" borderId="0" xfId="0" applyFont="1" applyFill="1" applyProtection="1"/>
    <xf numFmtId="0" fontId="5" fillId="0" borderId="0" xfId="0" applyFont="1" applyFill="1" applyBorder="1" applyAlignment="1" applyProtection="1">
      <alignment horizontal="center" vertical="center" shrinkToFit="1"/>
    </xf>
    <xf numFmtId="0" fontId="3" fillId="0" borderId="0" xfId="2" applyFont="1" applyAlignment="1">
      <alignment horizontal="center" vertical="center"/>
    </xf>
    <xf numFmtId="49" fontId="3" fillId="0" borderId="0" xfId="2" applyNumberFormat="1" applyFont="1" applyAlignment="1">
      <alignment horizontal="center" vertical="center"/>
    </xf>
    <xf numFmtId="38" fontId="7" fillId="0" borderId="0" xfId="3" applyFont="1" applyFill="1" applyBorder="1" applyAlignment="1" applyProtection="1">
      <alignment horizontal="center" vertical="center" shrinkToFit="1"/>
    </xf>
    <xf numFmtId="0" fontId="1" fillId="0" borderId="0" xfId="2" applyFont="1" applyBorder="1" applyAlignment="1"/>
    <xf numFmtId="0" fontId="4" fillId="0" borderId="0" xfId="2" applyFont="1" applyBorder="1" applyAlignment="1"/>
    <xf numFmtId="0" fontId="4" fillId="0" borderId="0" xfId="2" applyFont="1" applyAlignment="1"/>
    <xf numFmtId="0" fontId="1" fillId="0" borderId="13" xfId="2" applyFont="1" applyBorder="1" applyAlignment="1"/>
    <xf numFmtId="0" fontId="1" fillId="0" borderId="0" xfId="2" applyFont="1" applyFill="1" applyAlignment="1"/>
    <xf numFmtId="0" fontId="10" fillId="0" borderId="0" xfId="2" applyFont="1" applyAlignment="1"/>
    <xf numFmtId="38" fontId="12" fillId="0" borderId="0" xfId="1" applyFont="1" applyFill="1" applyBorder="1" applyAlignment="1" applyProtection="1">
      <alignment horizontal="center" vertical="center"/>
    </xf>
    <xf numFmtId="38" fontId="12" fillId="0" borderId="0" xfId="1" applyFont="1" applyFill="1" applyBorder="1" applyAlignment="1" applyProtection="1">
      <alignment vertical="center"/>
    </xf>
    <xf numFmtId="0" fontId="5" fillId="0" borderId="53" xfId="0" applyFont="1" applyFill="1" applyBorder="1" applyAlignment="1" applyProtection="1">
      <alignment horizontal="center" vertical="center" shrinkToFit="1"/>
    </xf>
    <xf numFmtId="180" fontId="5" fillId="0" borderId="5" xfId="0" applyNumberFormat="1" applyFont="1" applyFill="1" applyBorder="1" applyAlignment="1" applyProtection="1">
      <alignment horizontal="center" vertical="center" shrinkToFit="1"/>
      <protection locked="0"/>
    </xf>
    <xf numFmtId="180" fontId="5" fillId="0" borderId="4" xfId="0" applyNumberFormat="1" applyFont="1" applyFill="1" applyBorder="1" applyAlignment="1" applyProtection="1">
      <alignment horizontal="center" vertical="center" shrinkToFit="1"/>
      <protection locked="0"/>
    </xf>
    <xf numFmtId="180" fontId="5" fillId="0" borderId="6" xfId="0" applyNumberFormat="1" applyFont="1" applyFill="1" applyBorder="1" applyAlignment="1" applyProtection="1">
      <alignment horizontal="center" vertical="center" shrinkToFit="1"/>
      <protection locked="0"/>
    </xf>
    <xf numFmtId="0" fontId="11" fillId="0" borderId="0" xfId="0" applyFont="1" applyFill="1" applyBorder="1" applyAlignment="1" applyProtection="1">
      <alignment horizontal="center" vertical="center"/>
    </xf>
    <xf numFmtId="0" fontId="7" fillId="0" borderId="27" xfId="0" applyFont="1" applyFill="1" applyBorder="1" applyAlignment="1" applyProtection="1">
      <alignment horizontal="center" vertical="center"/>
    </xf>
    <xf numFmtId="0" fontId="5" fillId="0" borderId="3" xfId="0" applyFont="1" applyFill="1" applyBorder="1" applyAlignment="1" applyProtection="1">
      <alignment horizontal="center" vertical="center"/>
    </xf>
    <xf numFmtId="0" fontId="5" fillId="0" borderId="3" xfId="0" applyFont="1" applyFill="1" applyBorder="1" applyAlignment="1" applyProtection="1">
      <alignment horizontal="center" vertical="center" shrinkToFit="1"/>
      <protection locked="0"/>
    </xf>
    <xf numFmtId="0" fontId="5" fillId="0" borderId="0" xfId="0" applyFont="1" applyFill="1" applyBorder="1" applyAlignment="1" applyProtection="1">
      <alignment horizontal="center" vertical="center" shrinkToFit="1"/>
    </xf>
    <xf numFmtId="0" fontId="9" fillId="0" borderId="23" xfId="0" applyFont="1" applyFill="1" applyBorder="1" applyAlignment="1" applyProtection="1">
      <alignment horizontal="center" vertical="center" shrinkToFit="1"/>
    </xf>
    <xf numFmtId="0" fontId="9" fillId="0" borderId="22" xfId="0" applyFont="1" applyFill="1" applyBorder="1" applyAlignment="1" applyProtection="1">
      <alignment horizontal="center" vertical="center" shrinkToFit="1"/>
    </xf>
    <xf numFmtId="0" fontId="9" fillId="0" borderId="24" xfId="0" applyFont="1" applyFill="1" applyBorder="1" applyAlignment="1" applyProtection="1">
      <alignment horizontal="center" vertical="center" shrinkToFit="1"/>
    </xf>
    <xf numFmtId="0" fontId="9" fillId="0" borderId="2" xfId="0" applyFont="1" applyFill="1" applyBorder="1" applyAlignment="1" applyProtection="1">
      <alignment horizontal="center" vertical="center" shrinkToFit="1"/>
    </xf>
    <xf numFmtId="0" fontId="5" fillId="0" borderId="43" xfId="0" applyFont="1" applyFill="1" applyBorder="1" applyAlignment="1" applyProtection="1">
      <alignment horizontal="center" vertical="center" shrinkToFit="1"/>
    </xf>
    <xf numFmtId="0" fontId="5" fillId="0" borderId="32" xfId="0" applyFont="1" applyFill="1" applyBorder="1" applyAlignment="1" applyProtection="1">
      <alignment horizontal="center" vertical="center" shrinkToFit="1"/>
    </xf>
    <xf numFmtId="0" fontId="5" fillId="0" borderId="33" xfId="0" applyFont="1" applyFill="1" applyBorder="1" applyAlignment="1" applyProtection="1">
      <alignment horizontal="center" vertical="center" shrinkToFit="1"/>
    </xf>
    <xf numFmtId="0" fontId="0" fillId="0" borderId="28" xfId="0" applyFill="1" applyBorder="1" applyAlignment="1" applyProtection="1">
      <alignment horizontal="center"/>
    </xf>
    <xf numFmtId="0" fontId="0" fillId="0" borderId="29" xfId="0" applyFill="1" applyBorder="1" applyAlignment="1" applyProtection="1">
      <alignment horizontal="center"/>
    </xf>
    <xf numFmtId="0" fontId="0" fillId="0" borderId="30" xfId="0" applyFill="1" applyBorder="1" applyAlignment="1" applyProtection="1">
      <alignment horizontal="center"/>
    </xf>
    <xf numFmtId="0" fontId="5" fillId="0" borderId="3" xfId="0" applyFont="1" applyFill="1" applyBorder="1" applyAlignment="1" applyProtection="1">
      <alignment horizontal="center" vertical="center" shrinkToFit="1"/>
    </xf>
    <xf numFmtId="0" fontId="5" fillId="0" borderId="51" xfId="0" applyFont="1" applyFill="1" applyBorder="1" applyAlignment="1" applyProtection="1">
      <alignment horizontal="center" vertical="center" shrinkToFit="1"/>
      <protection locked="0"/>
    </xf>
    <xf numFmtId="0" fontId="5" fillId="0" borderId="52" xfId="0" applyFont="1" applyFill="1" applyBorder="1" applyAlignment="1" applyProtection="1">
      <alignment horizontal="center" vertical="center" shrinkToFit="1"/>
      <protection locked="0"/>
    </xf>
    <xf numFmtId="0" fontId="5" fillId="0" borderId="53" xfId="0" applyFont="1" applyFill="1" applyBorder="1" applyAlignment="1" applyProtection="1">
      <alignment horizontal="center" vertical="center" shrinkToFit="1"/>
      <protection locked="0"/>
    </xf>
    <xf numFmtId="0" fontId="7" fillId="0" borderId="12" xfId="0" applyFont="1" applyFill="1" applyBorder="1" applyAlignment="1" applyProtection="1">
      <alignment horizontal="center" vertical="center" shrinkToFit="1"/>
    </xf>
    <xf numFmtId="0" fontId="7" fillId="0" borderId="27" xfId="0" applyFont="1" applyFill="1" applyBorder="1" applyAlignment="1" applyProtection="1">
      <alignment horizontal="center" vertical="center" shrinkToFit="1"/>
    </xf>
    <xf numFmtId="0" fontId="7" fillId="0" borderId="0" xfId="0" applyFont="1" applyFill="1" applyBorder="1" applyAlignment="1" applyProtection="1">
      <alignment horizontal="center" vertical="center" shrinkToFit="1"/>
    </xf>
    <xf numFmtId="0" fontId="7" fillId="0" borderId="14" xfId="0" applyFont="1" applyFill="1" applyBorder="1" applyAlignment="1" applyProtection="1">
      <alignment horizontal="center" vertical="center" shrinkToFit="1"/>
    </xf>
    <xf numFmtId="0" fontId="6" fillId="0" borderId="19" xfId="0" applyFont="1" applyFill="1" applyBorder="1" applyAlignment="1" applyProtection="1">
      <alignment horizontal="center" vertical="center"/>
    </xf>
    <xf numFmtId="0" fontId="6" fillId="0" borderId="0" xfId="0" applyFont="1" applyFill="1" applyBorder="1" applyAlignment="1" applyProtection="1">
      <alignment horizontal="center" vertical="center"/>
    </xf>
    <xf numFmtId="0" fontId="6" fillId="0" borderId="18" xfId="0" applyFont="1" applyFill="1" applyBorder="1" applyAlignment="1" applyProtection="1">
      <alignment horizontal="center" vertical="center"/>
    </xf>
    <xf numFmtId="0" fontId="9" fillId="0" borderId="26" xfId="0" applyNumberFormat="1" applyFont="1" applyFill="1" applyBorder="1" applyAlignment="1" applyProtection="1">
      <alignment horizontal="center" vertical="center" shrinkToFit="1"/>
    </xf>
    <xf numFmtId="0" fontId="9" fillId="0" borderId="1" xfId="0" applyNumberFormat="1" applyFont="1" applyFill="1" applyBorder="1" applyAlignment="1" applyProtection="1">
      <alignment horizontal="center" vertical="center" shrinkToFit="1"/>
    </xf>
    <xf numFmtId="0" fontId="9" fillId="0" borderId="15" xfId="0" applyNumberFormat="1" applyFont="1" applyFill="1" applyBorder="1" applyAlignment="1" applyProtection="1">
      <alignment horizontal="center" vertical="center" shrinkToFit="1"/>
    </xf>
    <xf numFmtId="0" fontId="9" fillId="0" borderId="3" xfId="0" applyFont="1" applyFill="1" applyBorder="1" applyAlignment="1" applyProtection="1">
      <alignment horizontal="center" vertical="center" wrapText="1"/>
    </xf>
    <xf numFmtId="0" fontId="9" fillId="0" borderId="3" xfId="0" applyFont="1" applyFill="1" applyBorder="1" applyAlignment="1" applyProtection="1">
      <alignment horizontal="center" vertical="center"/>
    </xf>
    <xf numFmtId="0" fontId="5" fillId="0" borderId="40" xfId="0" applyFont="1" applyFill="1" applyBorder="1" applyAlignment="1" applyProtection="1">
      <alignment horizontal="center" vertical="center" shrinkToFit="1"/>
    </xf>
    <xf numFmtId="0" fontId="5" fillId="0" borderId="41" xfId="0" applyFont="1" applyFill="1" applyBorder="1" applyAlignment="1" applyProtection="1">
      <alignment horizontal="center" vertical="center" shrinkToFit="1"/>
    </xf>
    <xf numFmtId="0" fontId="5" fillId="0" borderId="42" xfId="0" applyFont="1" applyFill="1" applyBorder="1" applyAlignment="1" applyProtection="1">
      <alignment horizontal="center" vertical="center" shrinkToFit="1"/>
    </xf>
    <xf numFmtId="0" fontId="5" fillId="0" borderId="47" xfId="0" applyFont="1" applyFill="1" applyBorder="1" applyAlignment="1" applyProtection="1">
      <alignment horizontal="center" vertical="center" shrinkToFit="1"/>
    </xf>
    <xf numFmtId="0" fontId="5" fillId="0" borderId="48" xfId="0" applyFont="1" applyFill="1" applyBorder="1" applyAlignment="1" applyProtection="1">
      <alignment horizontal="center" vertical="center" shrinkToFit="1"/>
    </xf>
    <xf numFmtId="0" fontId="5" fillId="0" borderId="49" xfId="0" applyFont="1" applyFill="1" applyBorder="1" applyAlignment="1" applyProtection="1">
      <alignment horizontal="center" vertical="center" shrinkToFit="1"/>
    </xf>
    <xf numFmtId="38" fontId="12" fillId="0" borderId="34" xfId="1" applyFont="1" applyFill="1" applyBorder="1" applyAlignment="1" applyProtection="1">
      <alignment horizontal="center" vertical="center" shrinkToFit="1"/>
      <protection locked="0"/>
    </xf>
    <xf numFmtId="38" fontId="12" fillId="0" borderId="35" xfId="1" applyFont="1" applyFill="1" applyBorder="1" applyAlignment="1" applyProtection="1">
      <alignment horizontal="center" vertical="center" shrinkToFit="1"/>
      <protection locked="0"/>
    </xf>
    <xf numFmtId="38" fontId="12" fillId="0" borderId="36" xfId="1" applyFont="1" applyFill="1" applyBorder="1" applyAlignment="1" applyProtection="1">
      <alignment horizontal="center" vertical="center" shrinkToFit="1"/>
      <protection locked="0"/>
    </xf>
    <xf numFmtId="38" fontId="12" fillId="0" borderId="51" xfId="1" applyFont="1" applyFill="1" applyBorder="1" applyAlignment="1" applyProtection="1">
      <alignment horizontal="center" vertical="center" shrinkToFit="1"/>
      <protection locked="0"/>
    </xf>
    <xf numFmtId="0" fontId="5" fillId="0" borderId="51" xfId="0" applyFont="1" applyFill="1" applyBorder="1" applyAlignment="1" applyProtection="1">
      <alignment horizontal="center" vertical="center" shrinkToFit="1"/>
    </xf>
    <xf numFmtId="0" fontId="5" fillId="0" borderId="52" xfId="0" applyFont="1" applyFill="1" applyBorder="1" applyAlignment="1" applyProtection="1">
      <alignment horizontal="center" vertical="center" shrinkToFit="1"/>
    </xf>
    <xf numFmtId="0" fontId="8" fillId="0" borderId="21" xfId="0" applyFont="1" applyBorder="1" applyAlignment="1" applyProtection="1">
      <alignment horizontal="center" vertical="center" wrapText="1" shrinkToFit="1"/>
    </xf>
    <xf numFmtId="3" fontId="5" fillId="2" borderId="9" xfId="0" applyNumberFormat="1" applyFont="1" applyFill="1" applyBorder="1" applyAlignment="1" applyProtection="1">
      <alignment horizontal="center" vertical="center" shrinkToFit="1"/>
    </xf>
    <xf numFmtId="3" fontId="5" fillId="2" borderId="10" xfId="0" applyNumberFormat="1" applyFont="1" applyFill="1" applyBorder="1" applyAlignment="1" applyProtection="1">
      <alignment horizontal="center" vertical="center" shrinkToFit="1"/>
    </xf>
    <xf numFmtId="0" fontId="5" fillId="0" borderId="8" xfId="0" applyFont="1" applyBorder="1" applyAlignment="1" applyProtection="1">
      <alignment horizontal="center" vertical="center" shrinkToFit="1"/>
    </xf>
    <xf numFmtId="0" fontId="5" fillId="0" borderId="9" xfId="0" applyFont="1" applyBorder="1" applyAlignment="1" applyProtection="1">
      <alignment horizontal="center" vertical="center" shrinkToFit="1"/>
    </xf>
    <xf numFmtId="0" fontId="5" fillId="0" borderId="18" xfId="0" applyFont="1" applyFill="1" applyBorder="1" applyAlignment="1" applyProtection="1">
      <alignment horizontal="center" vertical="center" shrinkToFit="1"/>
    </xf>
    <xf numFmtId="0" fontId="5" fillId="0" borderId="27" xfId="0" applyFont="1" applyFill="1" applyBorder="1" applyAlignment="1" applyProtection="1">
      <alignment horizontal="center" vertical="center" shrinkToFit="1"/>
    </xf>
    <xf numFmtId="0" fontId="5" fillId="0" borderId="14" xfId="0" applyFont="1" applyFill="1" applyBorder="1" applyAlignment="1" applyProtection="1">
      <alignment horizontal="center" vertical="center" shrinkToFit="1"/>
    </xf>
    <xf numFmtId="0" fontId="5" fillId="0" borderId="1" xfId="0" applyFont="1" applyFill="1" applyBorder="1" applyAlignment="1" applyProtection="1">
      <alignment horizontal="center" vertical="center" shrinkToFit="1"/>
    </xf>
    <xf numFmtId="0" fontId="5" fillId="0" borderId="15" xfId="0" applyFont="1" applyFill="1" applyBorder="1" applyAlignment="1" applyProtection="1">
      <alignment horizontal="center" vertical="center" shrinkToFit="1"/>
    </xf>
    <xf numFmtId="38" fontId="12" fillId="0" borderId="37" xfId="1" applyFont="1" applyFill="1" applyBorder="1" applyAlignment="1" applyProtection="1">
      <alignment horizontal="center" vertical="center" shrinkToFit="1"/>
      <protection locked="0"/>
    </xf>
    <xf numFmtId="38" fontId="12" fillId="0" borderId="38" xfId="1" applyFont="1" applyFill="1" applyBorder="1" applyAlignment="1" applyProtection="1">
      <alignment horizontal="center" vertical="center" shrinkToFit="1"/>
      <protection locked="0"/>
    </xf>
    <xf numFmtId="38" fontId="12" fillId="0" borderId="39" xfId="1" applyFont="1" applyFill="1" applyBorder="1" applyAlignment="1" applyProtection="1">
      <alignment horizontal="center" vertical="center" shrinkToFit="1"/>
      <protection locked="0"/>
    </xf>
    <xf numFmtId="38" fontId="12" fillId="0" borderId="31" xfId="1" applyFont="1" applyFill="1" applyBorder="1" applyAlignment="1" applyProtection="1">
      <alignment horizontal="center" vertical="center" shrinkToFit="1"/>
      <protection locked="0"/>
    </xf>
    <xf numFmtId="38" fontId="12" fillId="0" borderId="32" xfId="1" applyFont="1" applyFill="1" applyBorder="1" applyAlignment="1" applyProtection="1">
      <alignment horizontal="center" vertical="center" shrinkToFit="1"/>
      <protection locked="0"/>
    </xf>
    <xf numFmtId="38" fontId="12" fillId="0" borderId="33" xfId="1" applyFont="1" applyFill="1" applyBorder="1" applyAlignment="1" applyProtection="1">
      <alignment horizontal="center" vertical="center" shrinkToFit="1"/>
      <protection locked="0"/>
    </xf>
    <xf numFmtId="38" fontId="12" fillId="0" borderId="52" xfId="1" applyFont="1" applyFill="1" applyBorder="1" applyAlignment="1" applyProtection="1">
      <alignment horizontal="center" vertical="center" shrinkToFit="1"/>
      <protection locked="0"/>
    </xf>
    <xf numFmtId="38" fontId="12" fillId="0" borderId="53" xfId="1" applyFont="1" applyFill="1" applyBorder="1" applyAlignment="1" applyProtection="1">
      <alignment horizontal="center" vertical="center" shrinkToFit="1"/>
      <protection locked="0"/>
    </xf>
    <xf numFmtId="180" fontId="5" fillId="0" borderId="3" xfId="0" applyNumberFormat="1"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shrinkToFit="1"/>
    </xf>
    <xf numFmtId="0" fontId="5" fillId="0" borderId="28" xfId="0" applyFont="1" applyFill="1" applyBorder="1" applyAlignment="1" applyProtection="1">
      <alignment horizontal="center" vertical="center"/>
    </xf>
    <xf numFmtId="0" fontId="5" fillId="0" borderId="29" xfId="0" applyFont="1" applyFill="1" applyBorder="1" applyAlignment="1" applyProtection="1">
      <alignment horizontal="center" vertical="center"/>
    </xf>
    <xf numFmtId="0" fontId="5" fillId="0" borderId="50" xfId="0" applyFont="1" applyFill="1" applyBorder="1" applyAlignment="1" applyProtection="1">
      <alignment horizontal="center" vertical="center"/>
    </xf>
    <xf numFmtId="0" fontId="5" fillId="0" borderId="30" xfId="0" applyFont="1" applyFill="1" applyBorder="1" applyAlignment="1" applyProtection="1">
      <alignment horizontal="center" vertical="center"/>
    </xf>
    <xf numFmtId="38" fontId="12" fillId="0" borderId="5" xfId="1" applyFont="1" applyFill="1" applyBorder="1" applyAlignment="1" applyProtection="1">
      <alignment horizontal="center" vertical="center"/>
    </xf>
    <xf numFmtId="38" fontId="12" fillId="0" borderId="4" xfId="1" applyFont="1" applyFill="1" applyBorder="1" applyAlignment="1" applyProtection="1">
      <alignment horizontal="center" vertical="center"/>
    </xf>
    <xf numFmtId="38" fontId="12" fillId="0" borderId="6" xfId="1" applyFont="1" applyFill="1" applyBorder="1" applyAlignment="1" applyProtection="1">
      <alignment horizontal="center" vertical="center"/>
    </xf>
    <xf numFmtId="0" fontId="5" fillId="0" borderId="44" xfId="0" applyFont="1" applyFill="1" applyBorder="1" applyAlignment="1" applyProtection="1">
      <alignment horizontal="center" vertical="center" shrinkToFit="1"/>
    </xf>
    <xf numFmtId="0" fontId="5" fillId="0" borderId="45" xfId="0" applyFont="1" applyFill="1" applyBorder="1" applyAlignment="1" applyProtection="1">
      <alignment horizontal="center" vertical="center" shrinkToFit="1"/>
    </xf>
    <xf numFmtId="0" fontId="5" fillId="0" borderId="46" xfId="0" applyFont="1" applyFill="1" applyBorder="1" applyAlignment="1" applyProtection="1">
      <alignment horizontal="center" vertical="center" shrinkToFit="1"/>
    </xf>
    <xf numFmtId="0" fontId="5" fillId="0" borderId="26" xfId="0" applyFont="1" applyFill="1" applyBorder="1" applyAlignment="1" applyProtection="1">
      <alignment horizontal="center" vertical="center" wrapText="1" shrinkToFit="1"/>
    </xf>
    <xf numFmtId="0" fontId="1" fillId="0" borderId="4" xfId="2" applyFont="1" applyBorder="1" applyAlignment="1">
      <alignment horizontal="center" vertical="center"/>
    </xf>
    <xf numFmtId="0" fontId="3" fillId="0" borderId="0" xfId="2" applyFont="1" applyAlignment="1">
      <alignment horizontal="center" vertical="center"/>
    </xf>
    <xf numFmtId="0" fontId="0" fillId="0" borderId="0" xfId="2" applyFont="1" applyBorder="1" applyAlignment="1">
      <alignment horizontal="center" vertical="center"/>
    </xf>
    <xf numFmtId="0" fontId="1" fillId="0" borderId="0" xfId="2" applyFont="1" applyBorder="1" applyAlignment="1">
      <alignment horizontal="center" vertical="center"/>
    </xf>
    <xf numFmtId="176" fontId="3" fillId="0" borderId="4" xfId="2" applyNumberFormat="1" applyFont="1" applyBorder="1" applyAlignment="1">
      <alignment horizontal="center" vertical="center" shrinkToFit="1"/>
    </xf>
    <xf numFmtId="0" fontId="1" fillId="0" borderId="1" xfId="2" applyFont="1" applyBorder="1" applyAlignment="1">
      <alignment horizontal="center" vertical="center"/>
    </xf>
    <xf numFmtId="0" fontId="1" fillId="0" borderId="15" xfId="2" applyFont="1" applyBorder="1" applyAlignment="1">
      <alignment horizontal="center" vertical="center"/>
    </xf>
    <xf numFmtId="179" fontId="19" fillId="0" borderId="4" xfId="3" applyNumberFormat="1" applyFont="1" applyFill="1" applyBorder="1" applyAlignment="1" applyProtection="1">
      <alignment horizontal="right" vertical="center" shrinkToFit="1"/>
    </xf>
    <xf numFmtId="0" fontId="8" fillId="0" borderId="17" xfId="2" applyFont="1" applyBorder="1" applyAlignment="1">
      <alignment horizontal="center" vertical="center"/>
    </xf>
    <xf numFmtId="0" fontId="8" fillId="0" borderId="11" xfId="2" applyFont="1" applyBorder="1" applyAlignment="1">
      <alignment horizontal="center" vertical="center"/>
    </xf>
    <xf numFmtId="38" fontId="7" fillId="0" borderId="0" xfId="3" applyFont="1" applyFill="1" applyAlignment="1" applyProtection="1">
      <alignment horizontal="center" vertical="center" shrinkToFit="1"/>
    </xf>
    <xf numFmtId="49" fontId="3" fillId="0" borderId="0" xfId="2" applyNumberFormat="1" applyFont="1" applyAlignment="1">
      <alignment horizontal="center" vertical="center"/>
    </xf>
    <xf numFmtId="0" fontId="3" fillId="4" borderId="0" xfId="2" applyFont="1" applyFill="1" applyAlignment="1">
      <alignment horizontal="center" vertical="center" shrinkToFit="1"/>
    </xf>
    <xf numFmtId="176" fontId="3" fillId="0" borderId="4" xfId="2" applyNumberFormat="1" applyFont="1" applyBorder="1" applyAlignment="1">
      <alignment horizontal="right" vertical="center" shrinkToFit="1"/>
    </xf>
    <xf numFmtId="0" fontId="1" fillId="0" borderId="5" xfId="2" applyFont="1" applyBorder="1" applyAlignment="1">
      <alignment horizontal="center" vertical="center"/>
    </xf>
    <xf numFmtId="49" fontId="20" fillId="0" borderId="0" xfId="2" applyNumberFormat="1" applyFont="1" applyAlignment="1">
      <alignment horizontal="center" vertical="center"/>
    </xf>
    <xf numFmtId="0" fontId="13" fillId="3" borderId="0" xfId="2" applyFont="1" applyFill="1" applyAlignment="1">
      <alignment horizontal="center" vertical="top"/>
    </xf>
    <xf numFmtId="0" fontId="3" fillId="0" borderId="0" xfId="2" applyFont="1" applyBorder="1" applyAlignment="1">
      <alignment horizontal="center" vertical="center"/>
    </xf>
    <xf numFmtId="0" fontId="1" fillId="0" borderId="6" xfId="2" applyFont="1" applyBorder="1" applyAlignment="1">
      <alignment horizontal="center" vertical="center"/>
    </xf>
    <xf numFmtId="177" fontId="3" fillId="0" borderId="4" xfId="2" applyNumberFormat="1" applyFont="1" applyBorder="1" applyAlignment="1">
      <alignment horizontal="right" vertical="center" shrinkToFit="1"/>
    </xf>
    <xf numFmtId="38" fontId="7" fillId="0" borderId="0" xfId="3" applyFont="1" applyFill="1" applyBorder="1" applyAlignment="1" applyProtection="1">
      <alignment horizontal="center" vertical="center" shrinkToFit="1"/>
    </xf>
    <xf numFmtId="0" fontId="3" fillId="0" borderId="20" xfId="2" applyFont="1" applyBorder="1" applyAlignment="1">
      <alignment horizontal="center" vertical="center"/>
    </xf>
    <xf numFmtId="38" fontId="7" fillId="0" borderId="16" xfId="2" applyNumberFormat="1" applyFont="1" applyBorder="1" applyAlignment="1">
      <alignment horizontal="center" vertical="center" shrinkToFit="1"/>
    </xf>
    <xf numFmtId="0" fontId="8" fillId="0" borderId="8" xfId="2" applyFont="1" applyBorder="1" applyAlignment="1">
      <alignment horizontal="center" vertical="center"/>
    </xf>
    <xf numFmtId="0" fontId="8" fillId="0" borderId="10" xfId="2" applyFont="1" applyBorder="1" applyAlignment="1">
      <alignment horizontal="center" vertical="center"/>
    </xf>
    <xf numFmtId="0" fontId="1" fillId="0" borderId="20" xfId="2" applyFont="1" applyBorder="1" applyAlignment="1">
      <alignment horizontal="center" vertical="center"/>
    </xf>
    <xf numFmtId="0" fontId="8" fillId="0" borderId="5" xfId="2" applyFont="1" applyBorder="1" applyAlignment="1">
      <alignment horizontal="center" vertical="center"/>
    </xf>
    <xf numFmtId="0" fontId="8" fillId="0" borderId="4" xfId="2" applyFont="1" applyBorder="1" applyAlignment="1">
      <alignment horizontal="center" vertical="center"/>
    </xf>
    <xf numFmtId="0" fontId="8" fillId="0" borderId="6" xfId="2" applyFont="1" applyBorder="1" applyAlignment="1">
      <alignment horizontal="center" vertical="center"/>
    </xf>
    <xf numFmtId="38" fontId="7" fillId="0" borderId="0" xfId="2" applyNumberFormat="1" applyFont="1" applyBorder="1" applyAlignment="1">
      <alignment horizontal="center" vertical="center"/>
    </xf>
    <xf numFmtId="0" fontId="0" fillId="0" borderId="5" xfId="2" applyFont="1" applyBorder="1" applyAlignment="1">
      <alignment horizontal="center" vertical="center"/>
    </xf>
    <xf numFmtId="178" fontId="3" fillId="0" borderId="1" xfId="2" applyNumberFormat="1" applyFont="1" applyBorder="1" applyAlignment="1">
      <alignment horizontal="right" vertical="center" shrinkToFit="1"/>
    </xf>
    <xf numFmtId="179" fontId="3" fillId="0" borderId="4" xfId="2" applyNumberFormat="1" applyFont="1" applyBorder="1" applyAlignment="1">
      <alignment horizontal="center" vertical="center"/>
    </xf>
    <xf numFmtId="0" fontId="3" fillId="0" borderId="4" xfId="2" applyFont="1" applyBorder="1" applyAlignment="1">
      <alignment horizontal="center" vertical="center"/>
    </xf>
    <xf numFmtId="0" fontId="3" fillId="0" borderId="6" xfId="2" applyFont="1" applyBorder="1" applyAlignment="1">
      <alignment horizontal="center" vertical="center"/>
    </xf>
    <xf numFmtId="0" fontId="1" fillId="0" borderId="0" xfId="2" applyFont="1" applyBorder="1" applyAlignment="1">
      <alignment horizontal="center" vertical="center" shrinkToFit="1"/>
    </xf>
    <xf numFmtId="176" fontId="3" fillId="0" borderId="1" xfId="2" applyNumberFormat="1" applyFont="1" applyBorder="1" applyAlignment="1">
      <alignment horizontal="right" vertical="center" shrinkToFit="1"/>
    </xf>
    <xf numFmtId="0" fontId="0" fillId="0" borderId="0" xfId="2" applyFont="1" applyBorder="1" applyAlignment="1">
      <alignment horizontal="center" vertical="center" shrinkToFit="1"/>
    </xf>
    <xf numFmtId="0" fontId="3" fillId="0" borderId="5" xfId="2" applyFont="1" applyBorder="1" applyAlignment="1">
      <alignment horizontal="center" vertical="center"/>
    </xf>
    <xf numFmtId="0" fontId="3" fillId="0" borderId="0" xfId="2" applyNumberFormat="1" applyFont="1" applyBorder="1" applyAlignment="1">
      <alignment horizontal="left" vertical="center" shrinkToFit="1"/>
    </xf>
    <xf numFmtId="0" fontId="3" fillId="0" borderId="5" xfId="2" applyFont="1" applyBorder="1" applyAlignment="1">
      <alignment horizontal="center" vertical="center" shrinkToFit="1"/>
    </xf>
    <xf numFmtId="0" fontId="3" fillId="0" borderId="4" xfId="2" applyFont="1" applyBorder="1" applyAlignment="1">
      <alignment horizontal="center" vertical="center" shrinkToFit="1"/>
    </xf>
    <xf numFmtId="0" fontId="3" fillId="0" borderId="0" xfId="2" applyFont="1" applyAlignment="1">
      <alignment horizontal="center" vertical="center" shrinkToFit="1"/>
    </xf>
    <xf numFmtId="38" fontId="7" fillId="0" borderId="16" xfId="3" applyFont="1" applyFill="1" applyBorder="1" applyAlignment="1" applyProtection="1">
      <alignment horizontal="center" vertical="center" shrinkToFit="1"/>
    </xf>
    <xf numFmtId="38" fontId="3" fillId="0" borderId="4" xfId="2" applyNumberFormat="1" applyFont="1" applyBorder="1" applyAlignment="1">
      <alignment horizontal="center" vertical="center"/>
    </xf>
    <xf numFmtId="38" fontId="7" fillId="4" borderId="0" xfId="3" applyFont="1" applyFill="1" applyBorder="1" applyAlignment="1" applyProtection="1">
      <alignment horizontal="right" vertical="center" shrinkToFit="1"/>
    </xf>
    <xf numFmtId="176" fontId="3" fillId="0" borderId="0" xfId="2" applyNumberFormat="1" applyFont="1" applyBorder="1" applyAlignment="1">
      <alignment horizontal="center" vertical="center" shrinkToFit="1"/>
    </xf>
    <xf numFmtId="38" fontId="5" fillId="0" borderId="0" xfId="2" applyNumberFormat="1" applyFont="1" applyBorder="1" applyAlignment="1">
      <alignment horizontal="center" vertical="center"/>
    </xf>
    <xf numFmtId="38" fontId="5" fillId="4" borderId="0" xfId="3" applyFont="1" applyFill="1" applyBorder="1" applyAlignment="1" applyProtection="1">
      <alignment horizontal="center" vertical="center" shrinkToFit="1"/>
    </xf>
    <xf numFmtId="0" fontId="7" fillId="4" borderId="0" xfId="2" applyFont="1" applyFill="1" applyAlignment="1">
      <alignment horizontal="center" vertical="center"/>
    </xf>
    <xf numFmtId="49" fontId="20" fillId="0" borderId="18" xfId="2" applyNumberFormat="1" applyFont="1" applyBorder="1" applyAlignment="1">
      <alignment horizontal="center" vertical="center"/>
    </xf>
    <xf numFmtId="49" fontId="20" fillId="0" borderId="13" xfId="2" applyNumberFormat="1" applyFont="1" applyBorder="1" applyAlignment="1">
      <alignment horizontal="center" vertical="center"/>
    </xf>
    <xf numFmtId="49" fontId="20" fillId="0" borderId="19" xfId="2" applyNumberFormat="1" applyFont="1" applyBorder="1" applyAlignment="1">
      <alignment horizontal="center" vertical="center"/>
    </xf>
  </cellXfs>
  <cellStyles count="4">
    <cellStyle name="桁区切り" xfId="1" builtinId="6"/>
    <cellStyle name="桁区切り 2" xfId="3" xr:uid="{E9309DCF-F3C2-4B72-8B97-A5CD0103E260}"/>
    <cellStyle name="標準" xfId="0" builtinId="0"/>
    <cellStyle name="標準 2" xfId="2" xr:uid="{848A5F31-15E8-44BA-AF1E-2CD35D84EC5C}"/>
  </cellStyles>
  <dxfs count="34">
    <dxf>
      <font>
        <b/>
        <i val="0"/>
      </font>
    </dxf>
    <dxf>
      <font>
        <b/>
        <i val="0"/>
      </font>
    </dxf>
    <dxf>
      <font>
        <b/>
        <i val="0"/>
      </font>
    </dxf>
    <dxf>
      <font>
        <b/>
        <i val="0"/>
      </font>
    </dxf>
    <dxf>
      <fill>
        <patternFill>
          <bgColor rgb="FFF0FFFF"/>
        </patternFill>
      </fill>
    </dxf>
    <dxf>
      <fill>
        <patternFill>
          <bgColor rgb="FFFFFF00"/>
        </patternFill>
      </fill>
    </dxf>
    <dxf>
      <fill>
        <patternFill>
          <bgColor rgb="FFF0FFFF"/>
        </patternFill>
      </fill>
    </dxf>
    <dxf>
      <fill>
        <patternFill>
          <bgColor rgb="FFFFFF00"/>
        </patternFill>
      </fill>
    </dxf>
    <dxf>
      <fill>
        <patternFill>
          <bgColor rgb="FFF0FF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0FFFF"/>
        </patternFill>
      </fill>
    </dxf>
    <dxf>
      <fill>
        <patternFill>
          <bgColor rgb="FFFFFF00"/>
        </patternFill>
      </fill>
    </dxf>
    <dxf>
      <fill>
        <patternFill>
          <bgColor rgb="FFFFFF00"/>
        </patternFill>
      </fill>
    </dxf>
    <dxf>
      <fill>
        <patternFill>
          <bgColor rgb="FFFFFF00"/>
        </patternFill>
      </fill>
    </dxf>
    <dxf>
      <fill>
        <patternFill>
          <bgColor rgb="FFF0FF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0FFFF"/>
        </patternFill>
      </fill>
    </dxf>
    <dxf>
      <fill>
        <patternFill>
          <bgColor rgb="FFF0FFFF"/>
        </patternFill>
      </fill>
    </dxf>
    <dxf>
      <fill>
        <patternFill>
          <bgColor rgb="FFFFFF00"/>
        </patternFill>
      </fill>
    </dxf>
    <dxf>
      <fill>
        <patternFill>
          <bgColor rgb="FFFFFF00"/>
        </patternFill>
      </fill>
    </dxf>
    <dxf>
      <font>
        <b/>
        <i val="0"/>
        <color rgb="FF0070C0"/>
      </font>
    </dxf>
    <dxf>
      <font>
        <b/>
        <i val="0"/>
        <color rgb="FFFF0000"/>
      </font>
    </dxf>
  </dxfs>
  <tableStyles count="0" defaultTableStyle="TableStyleMedium9" defaultPivotStyle="PivotStyleLight16"/>
  <colors>
    <mruColors>
      <color rgb="FFF0FFFF"/>
      <color rgb="FFE6FFFF"/>
      <color rgb="FFCCFFFF"/>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A1:BI37"/>
  <sheetViews>
    <sheetView tabSelected="1" zoomScaleNormal="100" zoomScaleSheetLayoutView="100" workbookViewId="0">
      <selection activeCell="G4" sqref="G4:N4"/>
    </sheetView>
  </sheetViews>
  <sheetFormatPr defaultColWidth="4.625" defaultRowHeight="13.5" x14ac:dyDescent="0.15"/>
  <cols>
    <col min="1" max="48" width="2.625" style="3" customWidth="1"/>
    <col min="49" max="16384" width="4.625" style="3"/>
  </cols>
  <sheetData>
    <row r="1" spans="1:53" ht="36.75" customHeight="1" x14ac:dyDescent="0.15">
      <c r="A1" s="72" t="s">
        <v>81</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36"/>
      <c r="AQ1" s="36"/>
      <c r="AR1" s="36"/>
      <c r="AS1" s="36"/>
      <c r="AT1" s="36"/>
      <c r="AU1" s="36"/>
      <c r="AV1" s="36"/>
    </row>
    <row r="2" spans="1:53" ht="8.25" customHeight="1" x14ac:dyDescent="0.15">
      <c r="AD2" s="2"/>
      <c r="AE2" s="2"/>
      <c r="AF2" s="2"/>
      <c r="AG2" s="2"/>
      <c r="AH2" s="2"/>
      <c r="AI2" s="2"/>
      <c r="AJ2" s="2"/>
      <c r="AK2" s="2"/>
      <c r="AL2" s="2"/>
      <c r="AM2" s="2"/>
      <c r="AN2" s="2"/>
      <c r="AO2" s="2"/>
    </row>
    <row r="3" spans="1:53" ht="30" customHeight="1" x14ac:dyDescent="0.15">
      <c r="A3" s="73" t="s">
        <v>16</v>
      </c>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37"/>
      <c r="AQ3" s="37"/>
      <c r="AR3" s="37"/>
      <c r="AS3" s="37"/>
      <c r="AT3" s="37"/>
      <c r="AU3" s="37"/>
      <c r="AV3" s="37"/>
    </row>
    <row r="4" spans="1:53" ht="30" customHeight="1" x14ac:dyDescent="0.15">
      <c r="A4" s="74" t="s">
        <v>2</v>
      </c>
      <c r="B4" s="74"/>
      <c r="C4" s="74"/>
      <c r="D4" s="74"/>
      <c r="E4" s="74"/>
      <c r="F4" s="74"/>
      <c r="G4" s="75"/>
      <c r="H4" s="75"/>
      <c r="I4" s="75"/>
      <c r="J4" s="75"/>
      <c r="K4" s="75"/>
      <c r="L4" s="75"/>
      <c r="M4" s="75"/>
      <c r="N4" s="75"/>
      <c r="O4" s="74" t="s">
        <v>3</v>
      </c>
      <c r="P4" s="74"/>
      <c r="Q4" s="74"/>
      <c r="R4" s="74"/>
      <c r="S4" s="74"/>
      <c r="T4" s="74"/>
      <c r="U4" s="75"/>
      <c r="V4" s="75"/>
      <c r="W4" s="75"/>
      <c r="X4" s="75"/>
      <c r="Y4" s="75"/>
      <c r="Z4" s="75"/>
      <c r="AA4" s="75"/>
      <c r="AB4" s="75"/>
      <c r="AC4" s="74" t="s">
        <v>73</v>
      </c>
      <c r="AD4" s="74"/>
      <c r="AE4" s="74"/>
      <c r="AF4" s="74"/>
      <c r="AG4" s="74"/>
      <c r="AH4" s="74"/>
      <c r="AI4" s="69"/>
      <c r="AJ4" s="70"/>
      <c r="AK4" s="70"/>
      <c r="AL4" s="70"/>
      <c r="AM4" s="70"/>
      <c r="AN4" s="70"/>
      <c r="AO4" s="71"/>
      <c r="AP4" s="41"/>
    </row>
    <row r="5" spans="1:53" ht="30" customHeight="1" x14ac:dyDescent="0.15">
      <c r="A5" s="74" t="s">
        <v>12</v>
      </c>
      <c r="B5" s="74"/>
      <c r="C5" s="74"/>
      <c r="D5" s="74"/>
      <c r="E5" s="74"/>
      <c r="F5" s="74"/>
      <c r="G5" s="75"/>
      <c r="H5" s="75"/>
      <c r="I5" s="75"/>
      <c r="J5" s="75"/>
      <c r="K5" s="75"/>
      <c r="L5" s="75"/>
      <c r="M5" s="75"/>
      <c r="N5" s="75"/>
      <c r="O5" s="74" t="s">
        <v>13</v>
      </c>
      <c r="P5" s="74"/>
      <c r="Q5" s="74"/>
      <c r="R5" s="74"/>
      <c r="S5" s="74"/>
      <c r="T5" s="74"/>
      <c r="U5" s="75"/>
      <c r="V5" s="75"/>
      <c r="W5" s="75"/>
      <c r="X5" s="75"/>
      <c r="Y5" s="75"/>
      <c r="Z5" s="75"/>
      <c r="AA5" s="75"/>
      <c r="AB5" s="75"/>
      <c r="AC5" s="84"/>
      <c r="AD5" s="85"/>
      <c r="AE5" s="85"/>
      <c r="AF5" s="85"/>
      <c r="AG5" s="85"/>
      <c r="AH5" s="85"/>
      <c r="AI5" s="85"/>
      <c r="AJ5" s="85"/>
      <c r="AK5" s="85"/>
      <c r="AL5" s="85"/>
      <c r="AM5" s="85"/>
      <c r="AN5" s="85"/>
      <c r="AO5" s="86"/>
      <c r="AP5" s="42"/>
    </row>
    <row r="6" spans="1:53" ht="30" customHeight="1" x14ac:dyDescent="0.15">
      <c r="A6" s="87" t="s">
        <v>74</v>
      </c>
      <c r="B6" s="87"/>
      <c r="C6" s="87"/>
      <c r="D6" s="87"/>
      <c r="E6" s="87"/>
      <c r="F6" s="87"/>
      <c r="G6" s="87"/>
      <c r="H6" s="87"/>
      <c r="I6" s="87"/>
      <c r="J6" s="87"/>
      <c r="K6" s="87"/>
      <c r="L6" s="87"/>
      <c r="M6" s="87"/>
      <c r="N6" s="87"/>
      <c r="O6" s="133"/>
      <c r="P6" s="133"/>
      <c r="Q6" s="133"/>
      <c r="R6" s="133"/>
      <c r="S6" s="133"/>
      <c r="T6" s="133"/>
      <c r="U6" s="133"/>
      <c r="V6" s="133"/>
      <c r="W6" s="133"/>
      <c r="X6" s="133"/>
      <c r="Y6" s="133"/>
      <c r="Z6" s="133"/>
      <c r="AA6" s="133"/>
      <c r="AB6" s="133"/>
      <c r="AC6" s="133"/>
      <c r="AD6" s="133"/>
      <c r="AE6" s="3" t="s">
        <v>77</v>
      </c>
    </row>
    <row r="7" spans="1:53" ht="30" customHeight="1" x14ac:dyDescent="0.15">
      <c r="A7" s="87" t="s">
        <v>75</v>
      </c>
      <c r="B7" s="87"/>
      <c r="C7" s="87"/>
      <c r="D7" s="87"/>
      <c r="E7" s="87"/>
      <c r="F7" s="87"/>
      <c r="G7" s="87"/>
      <c r="H7" s="87"/>
      <c r="I7" s="87"/>
      <c r="J7" s="87"/>
      <c r="K7" s="87"/>
      <c r="L7" s="87"/>
      <c r="M7" s="87"/>
      <c r="N7" s="87"/>
      <c r="O7" s="133"/>
      <c r="P7" s="133"/>
      <c r="Q7" s="133"/>
      <c r="R7" s="133"/>
      <c r="S7" s="133"/>
      <c r="T7" s="133"/>
      <c r="U7" s="133"/>
      <c r="V7" s="133"/>
      <c r="W7" s="133"/>
      <c r="X7" s="133"/>
      <c r="Y7" s="133"/>
      <c r="Z7" s="133"/>
      <c r="AA7" s="133"/>
      <c r="AB7" s="133"/>
      <c r="AC7" s="133"/>
      <c r="AD7" s="133"/>
      <c r="AR7" s="14"/>
      <c r="AS7" s="14"/>
      <c r="AT7" s="14"/>
      <c r="AU7" s="14"/>
      <c r="AV7" s="14"/>
      <c r="AW7" s="14"/>
      <c r="AX7" s="43"/>
      <c r="AY7" s="43"/>
      <c r="AZ7" s="14"/>
      <c r="BA7" s="14"/>
    </row>
    <row r="8" spans="1:53" ht="30" customHeight="1" x14ac:dyDescent="0.15">
      <c r="A8" s="87" t="s">
        <v>76</v>
      </c>
      <c r="B8" s="87"/>
      <c r="C8" s="87"/>
      <c r="D8" s="87"/>
      <c r="E8" s="87"/>
      <c r="F8" s="87"/>
      <c r="G8" s="87"/>
      <c r="H8" s="87"/>
      <c r="I8" s="87"/>
      <c r="J8" s="87"/>
      <c r="K8" s="87"/>
      <c r="L8" s="87"/>
      <c r="M8" s="87"/>
      <c r="N8" s="87"/>
      <c r="O8" s="133"/>
      <c r="P8" s="133"/>
      <c r="Q8" s="133"/>
      <c r="R8" s="133"/>
      <c r="S8" s="133"/>
      <c r="T8" s="133"/>
      <c r="U8" s="133"/>
      <c r="V8" s="133"/>
      <c r="W8" s="133"/>
      <c r="X8" s="133"/>
      <c r="Y8" s="133"/>
      <c r="Z8" s="133"/>
      <c r="AA8" s="133"/>
      <c r="AB8" s="133"/>
      <c r="AC8" s="133"/>
      <c r="AD8" s="133"/>
      <c r="AR8" s="13"/>
      <c r="AS8" s="13"/>
      <c r="AT8" s="13"/>
      <c r="AU8" s="13"/>
      <c r="AV8" s="13"/>
      <c r="AW8" s="13"/>
      <c r="AX8" s="44"/>
      <c r="AY8" s="44"/>
      <c r="AZ8" s="13"/>
      <c r="BA8" s="13"/>
    </row>
    <row r="9" spans="1:53" ht="8.25" customHeight="1" x14ac:dyDescent="0.15">
      <c r="AI9" s="1"/>
      <c r="AJ9" s="1"/>
      <c r="AK9" s="1"/>
      <c r="AL9" s="1"/>
      <c r="AM9" s="1"/>
      <c r="AN9" s="1"/>
      <c r="AO9" s="1"/>
      <c r="AP9" s="1"/>
      <c r="AQ9" s="1"/>
    </row>
    <row r="10" spans="1:53" ht="30" customHeight="1" x14ac:dyDescent="0.15">
      <c r="A10" s="98" t="s">
        <v>95</v>
      </c>
      <c r="B10" s="99"/>
      <c r="C10" s="99"/>
      <c r="D10" s="99"/>
      <c r="E10" s="99"/>
      <c r="F10" s="99"/>
      <c r="G10" s="99"/>
      <c r="H10" s="99"/>
      <c r="I10" s="99"/>
      <c r="J10" s="99"/>
      <c r="K10" s="99"/>
      <c r="L10" s="99"/>
      <c r="M10" s="99"/>
      <c r="N10" s="99"/>
      <c r="O10" s="99"/>
      <c r="P10" s="99"/>
      <c r="Q10" s="99"/>
      <c r="R10" s="99"/>
      <c r="S10" s="99"/>
      <c r="T10" s="99"/>
      <c r="U10" s="99"/>
      <c r="V10" s="99"/>
      <c r="W10" s="99"/>
      <c r="X10" s="99"/>
      <c r="Y10" s="99"/>
      <c r="Z10" s="99"/>
      <c r="AA10" s="100"/>
      <c r="AC10" s="101" t="s">
        <v>93</v>
      </c>
      <c r="AD10" s="102"/>
      <c r="AE10" s="102"/>
      <c r="AF10" s="102"/>
      <c r="AG10" s="102"/>
      <c r="AH10" s="102"/>
      <c r="AI10" s="102"/>
      <c r="AJ10" s="102"/>
      <c r="AK10" s="102"/>
      <c r="AL10" s="102"/>
      <c r="AM10" s="102"/>
      <c r="AN10" s="102"/>
      <c r="AO10" s="102"/>
      <c r="AP10" s="1"/>
      <c r="AQ10" s="1"/>
    </row>
    <row r="11" spans="1:53" ht="15" customHeight="1" x14ac:dyDescent="0.15">
      <c r="A11" s="95" t="s">
        <v>94</v>
      </c>
      <c r="B11" s="96"/>
      <c r="C11" s="96"/>
      <c r="D11" s="96"/>
      <c r="E11" s="96"/>
      <c r="F11" s="96"/>
      <c r="G11" s="96"/>
      <c r="H11" s="96"/>
      <c r="I11" s="96"/>
      <c r="J11" s="96"/>
      <c r="K11" s="96"/>
      <c r="L11" s="96"/>
      <c r="M11" s="96"/>
      <c r="N11" s="96"/>
      <c r="O11" s="96"/>
      <c r="P11" s="96"/>
      <c r="Q11" s="96"/>
      <c r="R11" s="96"/>
      <c r="S11" s="96"/>
      <c r="T11" s="96"/>
      <c r="U11" s="96"/>
      <c r="V11" s="96"/>
      <c r="W11" s="96"/>
      <c r="X11" s="96"/>
      <c r="Y11" s="96"/>
      <c r="Z11" s="96"/>
      <c r="AA11" s="97"/>
      <c r="AC11" s="102"/>
      <c r="AD11" s="102"/>
      <c r="AE11" s="102"/>
      <c r="AF11" s="102"/>
      <c r="AG11" s="102"/>
      <c r="AH11" s="102"/>
      <c r="AI11" s="102"/>
      <c r="AJ11" s="102"/>
      <c r="AK11" s="102"/>
      <c r="AL11" s="102"/>
      <c r="AM11" s="102"/>
      <c r="AN11" s="102"/>
      <c r="AO11" s="102"/>
      <c r="AP11" s="1"/>
      <c r="AQ11" s="1"/>
    </row>
    <row r="12" spans="1:53" ht="30" customHeight="1" thickBot="1" x14ac:dyDescent="0.2">
      <c r="A12" s="91" t="s">
        <v>15</v>
      </c>
      <c r="B12" s="92"/>
      <c r="C12" s="92"/>
      <c r="D12" s="92"/>
      <c r="E12" s="92"/>
      <c r="F12" s="92"/>
      <c r="G12" s="93"/>
      <c r="H12" s="93"/>
      <c r="I12" s="93"/>
      <c r="J12" s="93"/>
      <c r="K12" s="93"/>
      <c r="L12" s="92"/>
      <c r="M12" s="92"/>
      <c r="N12" s="92"/>
      <c r="O12" s="92"/>
      <c r="P12" s="92"/>
      <c r="Q12" s="92"/>
      <c r="R12" s="92"/>
      <c r="S12" s="92"/>
      <c r="T12" s="92"/>
      <c r="U12" s="93"/>
      <c r="V12" s="93"/>
      <c r="W12" s="93"/>
      <c r="X12" s="93"/>
      <c r="Y12" s="93"/>
      <c r="Z12" s="92"/>
      <c r="AA12" s="94"/>
      <c r="AC12" s="102"/>
      <c r="AD12" s="102"/>
      <c r="AE12" s="102"/>
      <c r="AF12" s="102"/>
      <c r="AG12" s="102"/>
      <c r="AH12" s="102"/>
      <c r="AI12" s="102"/>
      <c r="AJ12" s="102"/>
      <c r="AK12" s="102"/>
      <c r="AL12" s="102"/>
      <c r="AM12" s="102"/>
      <c r="AN12" s="102"/>
      <c r="AO12" s="102"/>
    </row>
    <row r="13" spans="1:53" ht="30" customHeight="1" x14ac:dyDescent="0.2">
      <c r="A13" s="103" t="s">
        <v>0</v>
      </c>
      <c r="B13" s="104"/>
      <c r="C13" s="104"/>
      <c r="D13" s="104"/>
      <c r="E13" s="104"/>
      <c r="F13" s="105"/>
      <c r="G13" s="125"/>
      <c r="H13" s="126"/>
      <c r="I13" s="126"/>
      <c r="J13" s="126"/>
      <c r="K13" s="127"/>
      <c r="L13" s="76" t="s">
        <v>1</v>
      </c>
      <c r="M13" s="76"/>
      <c r="N13" s="4"/>
      <c r="O13" s="103" t="s">
        <v>82</v>
      </c>
      <c r="P13" s="104"/>
      <c r="Q13" s="104"/>
      <c r="R13" s="104"/>
      <c r="S13" s="104"/>
      <c r="T13" s="105"/>
      <c r="U13" s="125"/>
      <c r="V13" s="126"/>
      <c r="W13" s="126"/>
      <c r="X13" s="126"/>
      <c r="Y13" s="127"/>
      <c r="Z13" s="76" t="s">
        <v>1</v>
      </c>
      <c r="AA13" s="120"/>
      <c r="AC13" s="87" t="s">
        <v>85</v>
      </c>
      <c r="AD13" s="87"/>
      <c r="AE13" s="87"/>
      <c r="AF13" s="87"/>
      <c r="AG13" s="87"/>
      <c r="AH13" s="87"/>
      <c r="AI13" s="139" t="s">
        <v>86</v>
      </c>
      <c r="AJ13" s="140"/>
      <c r="AK13" s="140"/>
      <c r="AL13" s="140"/>
      <c r="AM13" s="140"/>
      <c r="AN13" s="140"/>
      <c r="AO13" s="141"/>
    </row>
    <row r="14" spans="1:53" ht="30" customHeight="1" x14ac:dyDescent="0.2">
      <c r="A14" s="81" t="s">
        <v>11</v>
      </c>
      <c r="B14" s="82"/>
      <c r="C14" s="82"/>
      <c r="D14" s="82"/>
      <c r="E14" s="82"/>
      <c r="F14" s="83"/>
      <c r="G14" s="128"/>
      <c r="H14" s="129"/>
      <c r="I14" s="129"/>
      <c r="J14" s="129"/>
      <c r="K14" s="130"/>
      <c r="L14" s="76" t="s">
        <v>1</v>
      </c>
      <c r="M14" s="76"/>
      <c r="N14" s="4"/>
      <c r="O14" s="81" t="s">
        <v>83</v>
      </c>
      <c r="P14" s="82"/>
      <c r="Q14" s="82"/>
      <c r="R14" s="82"/>
      <c r="S14" s="82"/>
      <c r="T14" s="83"/>
      <c r="U14" s="128"/>
      <c r="V14" s="129"/>
      <c r="W14" s="129"/>
      <c r="X14" s="129"/>
      <c r="Y14" s="130"/>
      <c r="Z14" s="76" t="s">
        <v>1</v>
      </c>
      <c r="AA14" s="120"/>
      <c r="AC14" s="88"/>
      <c r="AD14" s="88"/>
      <c r="AE14" s="88"/>
      <c r="AF14" s="88"/>
      <c r="AG14" s="88"/>
      <c r="AH14" s="88"/>
      <c r="AI14" s="112"/>
      <c r="AJ14" s="112"/>
      <c r="AK14" s="112"/>
      <c r="AL14" s="112"/>
      <c r="AM14" s="112"/>
      <c r="AN14" s="113" t="s">
        <v>1</v>
      </c>
      <c r="AO14" s="113"/>
    </row>
    <row r="15" spans="1:53" ht="30" customHeight="1" thickBot="1" x14ac:dyDescent="0.25">
      <c r="A15" s="106" t="s">
        <v>10</v>
      </c>
      <c r="B15" s="107"/>
      <c r="C15" s="107"/>
      <c r="D15" s="107"/>
      <c r="E15" s="107"/>
      <c r="F15" s="108"/>
      <c r="G15" s="109"/>
      <c r="H15" s="110"/>
      <c r="I15" s="110"/>
      <c r="J15" s="110"/>
      <c r="K15" s="111"/>
      <c r="L15" s="76" t="s">
        <v>1</v>
      </c>
      <c r="M15" s="76"/>
      <c r="N15" s="4"/>
      <c r="O15" s="81" t="s">
        <v>84</v>
      </c>
      <c r="P15" s="82"/>
      <c r="Q15" s="82"/>
      <c r="R15" s="82"/>
      <c r="S15" s="82"/>
      <c r="T15" s="83"/>
      <c r="U15" s="128"/>
      <c r="V15" s="129"/>
      <c r="W15" s="129"/>
      <c r="X15" s="129"/>
      <c r="Y15" s="130"/>
      <c r="Z15" s="76" t="s">
        <v>1</v>
      </c>
      <c r="AA15" s="120"/>
      <c r="AC15" s="89"/>
      <c r="AD15" s="89"/>
      <c r="AE15" s="89"/>
      <c r="AF15" s="89"/>
      <c r="AG15" s="89"/>
      <c r="AH15" s="89"/>
      <c r="AI15" s="131"/>
      <c r="AJ15" s="131"/>
      <c r="AK15" s="131"/>
      <c r="AL15" s="131"/>
      <c r="AM15" s="131"/>
      <c r="AN15" s="114" t="s">
        <v>1</v>
      </c>
      <c r="AO15" s="114"/>
    </row>
    <row r="16" spans="1:53" ht="30" customHeight="1" thickBot="1" x14ac:dyDescent="0.25">
      <c r="A16" s="135"/>
      <c r="B16" s="136"/>
      <c r="C16" s="136"/>
      <c r="D16" s="136"/>
      <c r="E16" s="136"/>
      <c r="F16" s="136"/>
      <c r="G16" s="137"/>
      <c r="H16" s="137"/>
      <c r="I16" s="137"/>
      <c r="J16" s="137"/>
      <c r="K16" s="137"/>
      <c r="L16" s="136"/>
      <c r="M16" s="138"/>
      <c r="N16" s="5"/>
      <c r="O16" s="142" t="s">
        <v>102</v>
      </c>
      <c r="P16" s="143"/>
      <c r="Q16" s="143"/>
      <c r="R16" s="143"/>
      <c r="S16" s="143"/>
      <c r="T16" s="144"/>
      <c r="U16" s="109"/>
      <c r="V16" s="110"/>
      <c r="W16" s="110"/>
      <c r="X16" s="110"/>
      <c r="Y16" s="111"/>
      <c r="Z16" s="121" t="s">
        <v>1</v>
      </c>
      <c r="AA16" s="122"/>
      <c r="AC16" s="90"/>
      <c r="AD16" s="90"/>
      <c r="AE16" s="90"/>
      <c r="AF16" s="90"/>
      <c r="AG16" s="90"/>
      <c r="AH16" s="90"/>
      <c r="AI16" s="132"/>
      <c r="AJ16" s="132"/>
      <c r="AK16" s="132"/>
      <c r="AL16" s="132"/>
      <c r="AM16" s="132"/>
      <c r="AN16" s="68" t="s">
        <v>1</v>
      </c>
      <c r="AO16" s="68"/>
    </row>
    <row r="17" spans="1:61" ht="8.25" customHeight="1" x14ac:dyDescent="0.2">
      <c r="A17" s="56"/>
      <c r="B17" s="56"/>
      <c r="C17" s="56"/>
      <c r="D17" s="56"/>
      <c r="E17" s="56"/>
      <c r="F17" s="56"/>
      <c r="G17" s="40"/>
      <c r="H17" s="40"/>
      <c r="I17" s="40"/>
      <c r="J17" s="40"/>
      <c r="K17" s="40"/>
      <c r="L17" s="56"/>
      <c r="M17" s="56"/>
      <c r="N17" s="35"/>
      <c r="O17" s="56"/>
      <c r="P17" s="56"/>
      <c r="Q17" s="56"/>
      <c r="R17" s="56"/>
      <c r="S17" s="56"/>
      <c r="T17" s="56"/>
      <c r="U17" s="40"/>
      <c r="V17" s="40"/>
      <c r="W17" s="40"/>
      <c r="X17" s="40"/>
      <c r="Y17" s="40"/>
      <c r="Z17" s="56"/>
      <c r="AA17" s="56"/>
      <c r="AC17" s="56"/>
      <c r="AD17" s="56"/>
      <c r="AE17" s="56"/>
      <c r="AF17" s="56"/>
      <c r="AG17" s="56"/>
      <c r="AH17" s="56"/>
      <c r="AI17" s="66"/>
      <c r="AJ17" s="66"/>
      <c r="AK17" s="66"/>
      <c r="AL17" s="66"/>
      <c r="AM17" s="66"/>
      <c r="AN17" s="56"/>
      <c r="AO17" s="56"/>
    </row>
    <row r="18" spans="1:61" ht="30" customHeight="1" thickBot="1" x14ac:dyDescent="0.2">
      <c r="A18" s="145" t="s">
        <v>87</v>
      </c>
      <c r="B18" s="123"/>
      <c r="C18" s="123"/>
      <c r="D18" s="123"/>
      <c r="E18" s="123"/>
      <c r="F18" s="123"/>
      <c r="G18" s="123"/>
      <c r="H18" s="123"/>
      <c r="I18" s="123"/>
      <c r="J18" s="123"/>
      <c r="K18" s="123"/>
      <c r="L18" s="123"/>
      <c r="M18" s="123"/>
      <c r="N18" s="123"/>
      <c r="O18" s="123"/>
      <c r="P18" s="123"/>
      <c r="Q18" s="123"/>
      <c r="R18" s="123"/>
      <c r="S18" s="123"/>
      <c r="T18" s="123"/>
      <c r="U18" s="123"/>
      <c r="V18" s="123"/>
      <c r="W18" s="123"/>
      <c r="X18" s="123"/>
      <c r="Y18" s="123"/>
      <c r="Z18" s="123"/>
      <c r="AA18" s="124"/>
      <c r="AC18" s="87" t="s">
        <v>88</v>
      </c>
      <c r="AD18" s="87"/>
      <c r="AE18" s="87"/>
      <c r="AF18" s="87"/>
      <c r="AG18" s="87"/>
      <c r="AH18" s="87"/>
      <c r="AI18" s="87"/>
      <c r="AJ18" s="87"/>
      <c r="AK18" s="87"/>
      <c r="AL18" s="87"/>
      <c r="AM18" s="87"/>
      <c r="AN18" s="87"/>
      <c r="AO18" s="87"/>
    </row>
    <row r="19" spans="1:61" ht="30" customHeight="1" x14ac:dyDescent="0.2">
      <c r="A19" s="103" t="str">
        <f>IFERROR(TEXT(EDATE($O$7,-11),"ggge年ｍ月"),"")</f>
        <v/>
      </c>
      <c r="B19" s="104"/>
      <c r="C19" s="104"/>
      <c r="D19" s="104"/>
      <c r="E19" s="104"/>
      <c r="F19" s="105"/>
      <c r="G19" s="125"/>
      <c r="H19" s="126"/>
      <c r="I19" s="126"/>
      <c r="J19" s="126"/>
      <c r="K19" s="127"/>
      <c r="L19" s="123" t="s">
        <v>1</v>
      </c>
      <c r="M19" s="123"/>
      <c r="N19" s="47"/>
      <c r="O19" s="103" t="str">
        <f>IFERROR(TEXT(EDATE($O$7,-5),"ggge年ｍ月"),"")</f>
        <v/>
      </c>
      <c r="P19" s="104"/>
      <c r="Q19" s="104"/>
      <c r="R19" s="104"/>
      <c r="S19" s="104"/>
      <c r="T19" s="105"/>
      <c r="U19" s="125"/>
      <c r="V19" s="126"/>
      <c r="W19" s="126"/>
      <c r="X19" s="126"/>
      <c r="Y19" s="127"/>
      <c r="Z19" s="123" t="s">
        <v>1</v>
      </c>
      <c r="AA19" s="124"/>
      <c r="AC19" s="134" t="s">
        <v>89</v>
      </c>
      <c r="AD19" s="134"/>
      <c r="AE19" s="134"/>
      <c r="AF19" s="134"/>
      <c r="AG19" s="134"/>
      <c r="AH19" s="134"/>
      <c r="AI19" s="134"/>
      <c r="AJ19" s="134"/>
      <c r="AK19" s="134"/>
      <c r="AL19" s="134"/>
      <c r="AM19" s="134"/>
      <c r="AN19" s="134"/>
      <c r="AO19" s="134"/>
    </row>
    <row r="20" spans="1:61" ht="30" customHeight="1" x14ac:dyDescent="0.2">
      <c r="A20" s="81" t="str">
        <f>IFERROR(TEXT(EDATE($O$7,-10),"ggge年ｍ月"),"")</f>
        <v/>
      </c>
      <c r="B20" s="82"/>
      <c r="C20" s="82"/>
      <c r="D20" s="82"/>
      <c r="E20" s="82"/>
      <c r="F20" s="83"/>
      <c r="G20" s="128"/>
      <c r="H20" s="129"/>
      <c r="I20" s="129"/>
      <c r="J20" s="129"/>
      <c r="K20" s="130"/>
      <c r="L20" s="76" t="s">
        <v>1</v>
      </c>
      <c r="M20" s="76"/>
      <c r="N20" s="4"/>
      <c r="O20" s="81" t="str">
        <f>IFERROR(TEXT(EDATE($O$7,-4),"ggge年ｍ月"),"")</f>
        <v/>
      </c>
      <c r="P20" s="82"/>
      <c r="Q20" s="82"/>
      <c r="R20" s="82"/>
      <c r="S20" s="82"/>
      <c r="T20" s="83"/>
      <c r="U20" s="128"/>
      <c r="V20" s="129"/>
      <c r="W20" s="129"/>
      <c r="X20" s="129"/>
      <c r="Y20" s="130"/>
      <c r="Z20" s="76" t="s">
        <v>1</v>
      </c>
      <c r="AA20" s="120"/>
      <c r="AC20" s="134" t="s">
        <v>90</v>
      </c>
      <c r="AD20" s="134"/>
      <c r="AE20" s="134"/>
      <c r="AF20" s="134"/>
      <c r="AG20" s="134"/>
      <c r="AH20" s="134"/>
      <c r="AI20" s="134"/>
      <c r="AJ20" s="134"/>
      <c r="AK20" s="134"/>
      <c r="AL20" s="134"/>
      <c r="AM20" s="134"/>
      <c r="AN20" s="134"/>
      <c r="AO20" s="134"/>
    </row>
    <row r="21" spans="1:61" ht="30" customHeight="1" x14ac:dyDescent="0.2">
      <c r="A21" s="81" t="str">
        <f>IFERROR(TEXT(EDATE($O$7,-9),"ggge年ｍ月"),"")</f>
        <v/>
      </c>
      <c r="B21" s="82"/>
      <c r="C21" s="82"/>
      <c r="D21" s="82"/>
      <c r="E21" s="82"/>
      <c r="F21" s="83"/>
      <c r="G21" s="128"/>
      <c r="H21" s="129"/>
      <c r="I21" s="129"/>
      <c r="J21" s="129"/>
      <c r="K21" s="130"/>
      <c r="L21" s="76" t="s">
        <v>1</v>
      </c>
      <c r="M21" s="76"/>
      <c r="N21" s="4"/>
      <c r="O21" s="81" t="str">
        <f>IFERROR(TEXT(EDATE($O$7,-3),"ggge年ｍ月"),"")</f>
        <v/>
      </c>
      <c r="P21" s="82"/>
      <c r="Q21" s="82"/>
      <c r="R21" s="82"/>
      <c r="S21" s="82"/>
      <c r="T21" s="83"/>
      <c r="U21" s="128"/>
      <c r="V21" s="129"/>
      <c r="W21" s="129"/>
      <c r="X21" s="129"/>
      <c r="Y21" s="130"/>
      <c r="Z21" s="76" t="s">
        <v>1</v>
      </c>
      <c r="AA21" s="120"/>
      <c r="AC21" s="134" t="s">
        <v>91</v>
      </c>
      <c r="AD21" s="134"/>
      <c r="AE21" s="134"/>
      <c r="AF21" s="134"/>
      <c r="AG21" s="134"/>
      <c r="AH21" s="134"/>
      <c r="AI21" s="134"/>
      <c r="AJ21" s="134"/>
      <c r="AK21" s="134"/>
      <c r="AL21" s="134"/>
      <c r="AM21" s="134"/>
      <c r="AN21" s="134"/>
      <c r="AO21" s="134"/>
    </row>
    <row r="22" spans="1:61" ht="30" customHeight="1" x14ac:dyDescent="0.2">
      <c r="A22" s="81" t="str">
        <f>IFERROR(TEXT(EDATE($O$7,-8),"ggge年ｍ月"),"")</f>
        <v/>
      </c>
      <c r="B22" s="82"/>
      <c r="C22" s="82"/>
      <c r="D22" s="82"/>
      <c r="E22" s="82"/>
      <c r="F22" s="83"/>
      <c r="G22" s="128"/>
      <c r="H22" s="129"/>
      <c r="I22" s="129"/>
      <c r="J22" s="129"/>
      <c r="K22" s="130"/>
      <c r="L22" s="76" t="s">
        <v>1</v>
      </c>
      <c r="M22" s="76"/>
      <c r="N22" s="4"/>
      <c r="O22" s="81" t="str">
        <f>IFERROR(TEXT(EDATE($O$7,-2),"ggge年ｍ月"),"")</f>
        <v/>
      </c>
      <c r="P22" s="82"/>
      <c r="Q22" s="82"/>
      <c r="R22" s="82"/>
      <c r="S22" s="82"/>
      <c r="T22" s="83"/>
      <c r="U22" s="128"/>
      <c r="V22" s="129"/>
      <c r="W22" s="129"/>
      <c r="X22" s="129"/>
      <c r="Y22" s="130"/>
      <c r="Z22" s="76" t="s">
        <v>1</v>
      </c>
      <c r="AA22" s="120"/>
      <c r="AC22" s="134" t="s">
        <v>92</v>
      </c>
      <c r="AD22" s="134"/>
      <c r="AE22" s="134"/>
      <c r="AF22" s="134"/>
      <c r="AG22" s="134"/>
      <c r="AH22" s="134"/>
      <c r="AI22" s="134"/>
      <c r="AJ22" s="134"/>
      <c r="AK22" s="134"/>
      <c r="AL22" s="134"/>
      <c r="AM22" s="134"/>
      <c r="AN22" s="134"/>
      <c r="AO22" s="134"/>
    </row>
    <row r="23" spans="1:61" ht="30" customHeight="1" x14ac:dyDescent="0.2">
      <c r="A23" s="81" t="str">
        <f>IFERROR(TEXT(EDATE($O$7,-7),"ggge年ｍ月"),"")</f>
        <v/>
      </c>
      <c r="B23" s="82"/>
      <c r="C23" s="82"/>
      <c r="D23" s="82"/>
      <c r="E23" s="82"/>
      <c r="F23" s="83"/>
      <c r="G23" s="128"/>
      <c r="H23" s="129"/>
      <c r="I23" s="129"/>
      <c r="J23" s="129"/>
      <c r="K23" s="130"/>
      <c r="L23" s="76" t="s">
        <v>1</v>
      </c>
      <c r="M23" s="76"/>
      <c r="N23" s="4"/>
      <c r="O23" s="81" t="str">
        <f>IFERROR(TEXT(EDATE($O$7,-1),"ggge年ｍ月"),"")</f>
        <v/>
      </c>
      <c r="P23" s="82"/>
      <c r="Q23" s="82"/>
      <c r="R23" s="82"/>
      <c r="S23" s="82"/>
      <c r="T23" s="83"/>
      <c r="U23" s="128"/>
      <c r="V23" s="129"/>
      <c r="W23" s="129"/>
      <c r="X23" s="129"/>
      <c r="Y23" s="130"/>
      <c r="Z23" s="76" t="s">
        <v>1</v>
      </c>
      <c r="AA23" s="120"/>
      <c r="AC23" s="46"/>
      <c r="AD23" s="46"/>
      <c r="AE23" s="46"/>
      <c r="AF23" s="46"/>
      <c r="AG23" s="46"/>
      <c r="AH23" s="46"/>
      <c r="AI23" s="67"/>
      <c r="AJ23" s="67"/>
      <c r="AK23" s="67"/>
      <c r="AL23" s="67"/>
      <c r="AM23" s="67"/>
      <c r="AN23" s="46"/>
      <c r="AO23" s="46"/>
    </row>
    <row r="24" spans="1:61" ht="30" customHeight="1" thickBot="1" x14ac:dyDescent="0.25">
      <c r="A24" s="81" t="str">
        <f>IFERROR(TEXT(EDATE($O$7,-6),"ggge年ｍ月"),"")</f>
        <v/>
      </c>
      <c r="B24" s="82"/>
      <c r="C24" s="82"/>
      <c r="D24" s="82"/>
      <c r="E24" s="82"/>
      <c r="F24" s="83"/>
      <c r="G24" s="109"/>
      <c r="H24" s="110"/>
      <c r="I24" s="110"/>
      <c r="J24" s="110"/>
      <c r="K24" s="111"/>
      <c r="L24" s="121" t="s">
        <v>1</v>
      </c>
      <c r="M24" s="121"/>
      <c r="N24" s="5"/>
      <c r="O24" s="142" t="str">
        <f>IFERROR(TEXT(EDATE($O$7,0),"ggge年ｍ月"),"")</f>
        <v>明治33年1月</v>
      </c>
      <c r="P24" s="143"/>
      <c r="Q24" s="143"/>
      <c r="R24" s="143"/>
      <c r="S24" s="143"/>
      <c r="T24" s="144"/>
      <c r="U24" s="109"/>
      <c r="V24" s="110"/>
      <c r="W24" s="110"/>
      <c r="X24" s="110"/>
      <c r="Y24" s="111"/>
      <c r="Z24" s="121" t="s">
        <v>1</v>
      </c>
      <c r="AA24" s="122"/>
      <c r="AC24" s="46"/>
      <c r="AD24" s="46"/>
      <c r="AE24" s="46"/>
      <c r="AF24" s="46"/>
      <c r="AG24" s="46"/>
      <c r="AH24" s="46"/>
      <c r="AI24" s="67"/>
      <c r="AJ24" s="67"/>
      <c r="AK24" s="67"/>
      <c r="AL24" s="67"/>
      <c r="AM24" s="67"/>
      <c r="AN24" s="46"/>
      <c r="AO24" s="46"/>
    </row>
    <row r="25" spans="1:61" ht="8.25" customHeight="1" x14ac:dyDescent="0.2">
      <c r="Y25" s="56"/>
      <c r="Z25" s="56"/>
      <c r="AA25" s="56"/>
      <c r="AB25" s="56"/>
      <c r="AC25" s="40"/>
      <c r="AD25" s="40"/>
      <c r="AE25" s="40"/>
      <c r="AF25" s="56"/>
      <c r="AG25" s="35"/>
      <c r="AH25" s="56"/>
      <c r="AI25" s="56"/>
      <c r="AJ25" s="56"/>
      <c r="AK25" s="56"/>
      <c r="AL25" s="40"/>
      <c r="AM25" s="40"/>
      <c r="AN25" s="40"/>
      <c r="AO25" s="56"/>
    </row>
    <row r="26" spans="1:61" ht="30" customHeight="1" thickBot="1" x14ac:dyDescent="0.2">
      <c r="A26" s="115" t="s">
        <v>72</v>
      </c>
      <c r="B26" s="115"/>
      <c r="C26" s="115"/>
      <c r="D26" s="115"/>
      <c r="E26" s="115"/>
      <c r="F26" s="115"/>
      <c r="G26" s="115"/>
      <c r="H26" s="115"/>
      <c r="I26" s="115"/>
      <c r="J26" s="115"/>
      <c r="K26" s="115"/>
      <c r="L26" s="115"/>
      <c r="M26" s="115"/>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5"/>
      <c r="AN26" s="115"/>
      <c r="AO26" s="38"/>
      <c r="BF26" s="40"/>
      <c r="BG26" s="40"/>
      <c r="BH26" s="40"/>
      <c r="BI26" s="56"/>
    </row>
    <row r="27" spans="1:61" ht="45" customHeight="1" thickBot="1" x14ac:dyDescent="0.2">
      <c r="A27" s="118" t="s">
        <v>17</v>
      </c>
      <c r="B27" s="119"/>
      <c r="C27" s="119"/>
      <c r="D27" s="119"/>
      <c r="E27" s="119"/>
      <c r="F27" s="116" t="str">
        <f>IFERROR(試算シート!H29,"")</f>
        <v>支給対象</v>
      </c>
      <c r="G27" s="116"/>
      <c r="H27" s="116"/>
      <c r="I27" s="116"/>
      <c r="J27" s="117"/>
      <c r="K27" s="118" t="s">
        <v>18</v>
      </c>
      <c r="L27" s="119"/>
      <c r="M27" s="119"/>
      <c r="N27" s="119"/>
      <c r="O27" s="119"/>
      <c r="P27" s="116" t="str">
        <f>IFERROR(試算シート!Y29,"")</f>
        <v>支給対象</v>
      </c>
      <c r="Q27" s="116"/>
      <c r="R27" s="116"/>
      <c r="S27" s="116"/>
      <c r="T27" s="117"/>
      <c r="U27" s="118" t="s">
        <v>19</v>
      </c>
      <c r="V27" s="119"/>
      <c r="W27" s="119"/>
      <c r="X27" s="119"/>
      <c r="Y27" s="119"/>
      <c r="Z27" s="116" t="str">
        <f>IFERROR(試算シート!AP29,"")</f>
        <v>支給対象</v>
      </c>
      <c r="AA27" s="116"/>
      <c r="AB27" s="116"/>
      <c r="AC27" s="116"/>
      <c r="AD27" s="117"/>
      <c r="AE27" s="118" t="s">
        <v>20</v>
      </c>
      <c r="AF27" s="119"/>
      <c r="AG27" s="119"/>
      <c r="AH27" s="119"/>
      <c r="AI27" s="119"/>
      <c r="AJ27" s="116" t="str">
        <f>IFERROR(試算シート!BG29,"")</f>
        <v>支給対象</v>
      </c>
      <c r="AK27" s="116"/>
      <c r="AL27" s="116"/>
      <c r="AM27" s="116"/>
      <c r="AN27" s="117"/>
      <c r="BF27" s="40"/>
      <c r="BG27" s="40"/>
      <c r="BH27" s="40"/>
      <c r="BI27" s="56"/>
    </row>
    <row r="28" spans="1:61" ht="8.25" customHeight="1" thickBot="1" x14ac:dyDescent="0.2">
      <c r="G28" s="40"/>
      <c r="BF28" s="40"/>
      <c r="BG28" s="40"/>
      <c r="BH28" s="40"/>
      <c r="BI28" s="56"/>
    </row>
    <row r="29" spans="1:61" ht="30" customHeight="1" x14ac:dyDescent="0.15">
      <c r="A29" s="77" t="str">
        <f>IF(AND(F27="支給対象外",P27="支給対象外",Z27="支給対象外",AJ27="支給対象外"),
"休職0割期間になった際に、傷病手当金を請求してください",
IF(AND(F27="支給対象",P27="支給対象",Z27="支給対象",AJ27="支給対象"),
"休職8割期間になった際に、支給対象となりますので傷病手当金を請求してください",
IF(AND(F27="",P27="",Z27="",AJ27=""),
"給料等の情報を入力してください",
"休職8割期間の支給対象日数が" &amp;
IF(F27="支給対象","「20日」","") &amp;
IF(P27="支給対象","「21日」","") &amp;
IF(Z27="支給対象","「22日」","") &amp;
IF(AJ27="支給対象","「23日」","") &amp;
"の月が支給対象となりますので傷病手当金を請求してください"
)))</f>
        <v>休職8割期間になった際に、支給対象となりますので傷病手当金を請求してください</v>
      </c>
      <c r="B29" s="78"/>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39"/>
      <c r="AP29" s="45"/>
      <c r="BF29" s="40"/>
      <c r="BG29" s="40"/>
      <c r="BH29" s="40"/>
      <c r="BI29" s="56"/>
    </row>
    <row r="30" spans="1:61" ht="30" customHeight="1" thickBot="1" x14ac:dyDescent="0.2">
      <c r="A30" s="79"/>
      <c r="B30" s="80"/>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c r="AL30" s="80"/>
      <c r="AM30" s="80"/>
      <c r="AN30" s="80"/>
      <c r="AO30" s="39"/>
      <c r="AP30" s="45"/>
    </row>
    <row r="31" spans="1:61" ht="8.25" customHeight="1" x14ac:dyDescent="0.15"/>
    <row r="32" spans="1:61" ht="21.95" customHeight="1" x14ac:dyDescent="0.15">
      <c r="A32" s="3" t="s">
        <v>14</v>
      </c>
    </row>
    <row r="33" spans="1:1" ht="21.95" customHeight="1" x14ac:dyDescent="0.15">
      <c r="A33" s="3" t="s">
        <v>101</v>
      </c>
    </row>
    <row r="34" spans="1:1" ht="21.95" customHeight="1" x14ac:dyDescent="0.15">
      <c r="A34" s="55" t="s">
        <v>103</v>
      </c>
    </row>
    <row r="35" spans="1:1" ht="21.95" customHeight="1" x14ac:dyDescent="0.15">
      <c r="A35" s="3" t="s">
        <v>71</v>
      </c>
    </row>
    <row r="36" spans="1:1" ht="21.75" customHeight="1" x14ac:dyDescent="0.15">
      <c r="A36" s="3" t="s">
        <v>78</v>
      </c>
    </row>
    <row r="37" spans="1:1" ht="21.75" customHeight="1" x14ac:dyDescent="0.15">
      <c r="A37" s="3" t="s">
        <v>79</v>
      </c>
    </row>
  </sheetData>
  <sheetProtection algorithmName="SHA-512" hashValue="fMF+KOmiSj1IYpI1rK/lqlyho/P+3sUvazm/5ek2YPOD9Vxw/e3D303YY3C+gjaS0xjK6Ej6GjVOwXGuiivc+Q==" saltValue="fQl5p/7NksHInZAmf/EyoA==" spinCount="100000" sheet="1" selectLockedCells="1"/>
  <mergeCells count="108">
    <mergeCell ref="AC18:AO18"/>
    <mergeCell ref="AC19:AO19"/>
    <mergeCell ref="AC20:AO20"/>
    <mergeCell ref="AC21:AO21"/>
    <mergeCell ref="AC22:AO22"/>
    <mergeCell ref="A16:M16"/>
    <mergeCell ref="AI13:AO13"/>
    <mergeCell ref="A24:F24"/>
    <mergeCell ref="G23:K23"/>
    <mergeCell ref="G24:K24"/>
    <mergeCell ref="L23:M23"/>
    <mergeCell ref="L24:M24"/>
    <mergeCell ref="O23:T23"/>
    <mergeCell ref="O24:T24"/>
    <mergeCell ref="U23:Y23"/>
    <mergeCell ref="L22:M22"/>
    <mergeCell ref="G22:K22"/>
    <mergeCell ref="A18:AA18"/>
    <mergeCell ref="O13:T13"/>
    <mergeCell ref="O14:T14"/>
    <mergeCell ref="O15:T15"/>
    <mergeCell ref="O16:T16"/>
    <mergeCell ref="O19:T19"/>
    <mergeCell ref="O20:T20"/>
    <mergeCell ref="O21:T21"/>
    <mergeCell ref="O22:T22"/>
    <mergeCell ref="AI15:AM15"/>
    <mergeCell ref="AI16:AM16"/>
    <mergeCell ref="G13:K13"/>
    <mergeCell ref="G14:K14"/>
    <mergeCell ref="G15:K15"/>
    <mergeCell ref="A22:F22"/>
    <mergeCell ref="O6:AD6"/>
    <mergeCell ref="A8:N8"/>
    <mergeCell ref="O7:AD7"/>
    <mergeCell ref="O8:AD8"/>
    <mergeCell ref="A21:F21"/>
    <mergeCell ref="A19:F19"/>
    <mergeCell ref="A20:F20"/>
    <mergeCell ref="G19:K19"/>
    <mergeCell ref="G20:K20"/>
    <mergeCell ref="G21:K21"/>
    <mergeCell ref="L19:M19"/>
    <mergeCell ref="L20:M20"/>
    <mergeCell ref="L21:M21"/>
    <mergeCell ref="U13:Y13"/>
    <mergeCell ref="U14:Y14"/>
    <mergeCell ref="U15:Y15"/>
    <mergeCell ref="U24:Y24"/>
    <mergeCell ref="Z13:AA13"/>
    <mergeCell ref="Z14:AA14"/>
    <mergeCell ref="Z15:AA15"/>
    <mergeCell ref="Z16:AA16"/>
    <mergeCell ref="Z19:AA19"/>
    <mergeCell ref="Z20:AA20"/>
    <mergeCell ref="Z21:AA21"/>
    <mergeCell ref="Z22:AA22"/>
    <mergeCell ref="Z23:AA23"/>
    <mergeCell ref="Z24:AA24"/>
    <mergeCell ref="U19:Y19"/>
    <mergeCell ref="U20:Y20"/>
    <mergeCell ref="U21:Y21"/>
    <mergeCell ref="U22:Y22"/>
    <mergeCell ref="A26:AN26"/>
    <mergeCell ref="F27:J27"/>
    <mergeCell ref="A27:E27"/>
    <mergeCell ref="K27:O27"/>
    <mergeCell ref="P27:T27"/>
    <mergeCell ref="U27:Y27"/>
    <mergeCell ref="Z27:AD27"/>
    <mergeCell ref="AE27:AI27"/>
    <mergeCell ref="AJ27:AN27"/>
    <mergeCell ref="A29:AN30"/>
    <mergeCell ref="A23:F23"/>
    <mergeCell ref="AC5:AO5"/>
    <mergeCell ref="AC13:AH13"/>
    <mergeCell ref="AC14:AH14"/>
    <mergeCell ref="AC15:AH15"/>
    <mergeCell ref="AC16:AH16"/>
    <mergeCell ref="A12:AA12"/>
    <mergeCell ref="A11:AA11"/>
    <mergeCell ref="A10:AA10"/>
    <mergeCell ref="AC10:AO12"/>
    <mergeCell ref="A13:F13"/>
    <mergeCell ref="A14:F14"/>
    <mergeCell ref="A15:F15"/>
    <mergeCell ref="A5:F5"/>
    <mergeCell ref="O5:T5"/>
    <mergeCell ref="U16:Y16"/>
    <mergeCell ref="L13:M13"/>
    <mergeCell ref="L14:M14"/>
    <mergeCell ref="AI14:AM14"/>
    <mergeCell ref="A6:N6"/>
    <mergeCell ref="A7:N7"/>
    <mergeCell ref="AN14:AO14"/>
    <mergeCell ref="AN15:AO15"/>
    <mergeCell ref="AN16:AO16"/>
    <mergeCell ref="AI4:AO4"/>
    <mergeCell ref="A1:AO1"/>
    <mergeCell ref="A3:AO3"/>
    <mergeCell ref="A4:F4"/>
    <mergeCell ref="O4:T4"/>
    <mergeCell ref="AC4:AH4"/>
    <mergeCell ref="G4:N4"/>
    <mergeCell ref="U4:AB4"/>
    <mergeCell ref="G5:N5"/>
    <mergeCell ref="U5:AB5"/>
    <mergeCell ref="L15:M15"/>
  </mergeCells>
  <phoneticPr fontId="2"/>
  <conditionalFormatting sqref="F27:J27 P27:T27 Z27:AD27 AJ27:AN27">
    <cfRule type="cellIs" dxfId="33" priority="1" operator="equal">
      <formula>"支給対象"</formula>
    </cfRule>
    <cfRule type="cellIs" dxfId="32" priority="2" operator="equal">
      <formula>"支給対象外"</formula>
    </cfRule>
  </conditionalFormatting>
  <conditionalFormatting sqref="G4">
    <cfRule type="expression" dxfId="31" priority="94">
      <formula>$G$4=""</formula>
    </cfRule>
  </conditionalFormatting>
  <conditionalFormatting sqref="G5">
    <cfRule type="expression" dxfId="30" priority="33">
      <formula>$G$5=""</formula>
    </cfRule>
  </conditionalFormatting>
  <conditionalFormatting sqref="G13">
    <cfRule type="expression" dxfId="29" priority="84">
      <formula>$G$13&lt;&gt;""</formula>
    </cfRule>
  </conditionalFormatting>
  <conditionalFormatting sqref="G14:G15">
    <cfRule type="expression" dxfId="28" priority="110">
      <formula>$G14&lt;&gt;""</formula>
    </cfRule>
  </conditionalFormatting>
  <conditionalFormatting sqref="G19:K19">
    <cfRule type="expression" dxfId="27" priority="14">
      <formula>$G$19=""</formula>
    </cfRule>
  </conditionalFormatting>
  <conditionalFormatting sqref="G20:K20">
    <cfRule type="expression" dxfId="26" priority="13">
      <formula>$G$20=""</formula>
    </cfRule>
  </conditionalFormatting>
  <conditionalFormatting sqref="G21:K21">
    <cfRule type="expression" dxfId="25" priority="12">
      <formula>$G$21=""</formula>
    </cfRule>
  </conditionalFormatting>
  <conditionalFormatting sqref="G22:K22">
    <cfRule type="expression" dxfId="24" priority="11">
      <formula>$G$22=""</formula>
    </cfRule>
  </conditionalFormatting>
  <conditionalFormatting sqref="G23:K23">
    <cfRule type="expression" dxfId="23" priority="10">
      <formula>$G$23=""</formula>
    </cfRule>
  </conditionalFormatting>
  <conditionalFormatting sqref="G24:K24">
    <cfRule type="expression" dxfId="22" priority="9">
      <formula>$G$24=""</formula>
    </cfRule>
  </conditionalFormatting>
  <conditionalFormatting sqref="K27 G28">
    <cfRule type="expression" dxfId="21" priority="102">
      <formula>#REF!&lt;&gt;""</formula>
    </cfRule>
  </conditionalFormatting>
  <conditionalFormatting sqref="O6:AD6">
    <cfRule type="expression" dxfId="20" priority="30">
      <formula>$O$6=""</formula>
    </cfRule>
  </conditionalFormatting>
  <conditionalFormatting sqref="O7:AD7">
    <cfRule type="expression" dxfId="19" priority="29">
      <formula>$O$7=""</formula>
    </cfRule>
  </conditionalFormatting>
  <conditionalFormatting sqref="O8:AD8">
    <cfRule type="expression" dxfId="18" priority="28">
      <formula>$O$8=""</formula>
    </cfRule>
  </conditionalFormatting>
  <conditionalFormatting sqref="U13:U16">
    <cfRule type="expression" dxfId="17" priority="111">
      <formula>$U13&lt;&gt;""</formula>
    </cfRule>
  </conditionalFormatting>
  <conditionalFormatting sqref="U19:Y19">
    <cfRule type="expression" dxfId="16" priority="8">
      <formula>$U$19=""</formula>
    </cfRule>
  </conditionalFormatting>
  <conditionalFormatting sqref="U20:Y20">
    <cfRule type="expression" dxfId="15" priority="7">
      <formula>$U$20=""</formula>
    </cfRule>
  </conditionalFormatting>
  <conditionalFormatting sqref="U21:Y21">
    <cfRule type="expression" dxfId="14" priority="6">
      <formula>$U$21=""</formula>
    </cfRule>
  </conditionalFormatting>
  <conditionalFormatting sqref="U22:Y22">
    <cfRule type="expression" dxfId="13" priority="5">
      <formula>$U$22=""</formula>
    </cfRule>
  </conditionalFormatting>
  <conditionalFormatting sqref="U23:Y23">
    <cfRule type="expression" dxfId="12" priority="4">
      <formula>$U$23=""</formula>
    </cfRule>
  </conditionalFormatting>
  <conditionalFormatting sqref="U24:Y24">
    <cfRule type="expression" dxfId="11" priority="3">
      <formula>$U$24=""</formula>
    </cfRule>
  </conditionalFormatting>
  <conditionalFormatting sqref="U4:AB4">
    <cfRule type="expression" dxfId="10" priority="32">
      <formula>$U$4=""</formula>
    </cfRule>
  </conditionalFormatting>
  <conditionalFormatting sqref="U5:AB5">
    <cfRule type="expression" dxfId="9" priority="31">
      <formula>$U$5=""</formula>
    </cfRule>
  </conditionalFormatting>
  <conditionalFormatting sqref="AC25:AE25">
    <cfRule type="expression" dxfId="8" priority="63">
      <formula>$AC25&lt;&gt;""</formula>
    </cfRule>
  </conditionalFormatting>
  <conditionalFormatting sqref="AI4">
    <cfRule type="expression" dxfId="7" priority="34">
      <formula>$AI$4=""</formula>
    </cfRule>
  </conditionalFormatting>
  <conditionalFormatting sqref="AL25:AN25">
    <cfRule type="expression" dxfId="6" priority="51">
      <formula>$AL25&lt;&gt;""</formula>
    </cfRule>
  </conditionalFormatting>
  <conditionalFormatting sqref="AT7:AU8">
    <cfRule type="expression" dxfId="5" priority="100">
      <formula>#REF!=""</formula>
    </cfRule>
  </conditionalFormatting>
  <conditionalFormatting sqref="BF26:BH29">
    <cfRule type="expression" dxfId="4" priority="103">
      <formula>$BF26&lt;&gt;""</formula>
    </cfRule>
  </conditionalFormatting>
  <dataValidations count="2">
    <dataValidation imeMode="halfAlpha" allowBlank="1" showInputMessage="1" showErrorMessage="1" sqref="AT7:AU8 AL25:AN25 BA7:BA8 BF26:BH29 G19:K24 AI4:AO4 O6:AD8 G28 K27 G4:N5 AC25:AE25 AI23:AM24 U13:Y17 U19:Y24 G17:K17 G13:K15 AI14:AM17 AI13" xr:uid="{00000000-0002-0000-0000-000000000000}"/>
    <dataValidation imeMode="hiragana" allowBlank="1" showInputMessage="1" showErrorMessage="1" sqref="U4:AB5 AC14:AH16" xr:uid="{AC8941AA-AD50-4AD6-A76D-EF1AB59682D2}"/>
  </dataValidations>
  <pageMargins left="0.70866141732283472" right="0.51181102362204722" top="0.55118110236220474" bottom="0.55118110236220474" header="0.31496062992125984" footer="0.31496062992125984"/>
  <pageSetup paperSize="9" scale="84"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13232-48E7-4B8C-8EF7-A3A55A14E6D1}">
  <sheetPr>
    <tabColor indexed="45"/>
  </sheetPr>
  <dimension ref="A1:BW40"/>
  <sheetViews>
    <sheetView topLeftCell="A4" zoomScaleNormal="100" zoomScaleSheetLayoutView="85" workbookViewId="0">
      <selection activeCell="B29" sqref="B29:F29"/>
    </sheetView>
  </sheetViews>
  <sheetFormatPr defaultRowHeight="13.5" x14ac:dyDescent="0.15"/>
  <cols>
    <col min="1" max="75" width="1.625" style="26" customWidth="1"/>
    <col min="76" max="79" width="4.625" style="26" customWidth="1"/>
    <col min="80" max="191" width="9" style="26"/>
    <col min="192" max="274" width="1.625" style="26" customWidth="1"/>
    <col min="275" max="275" width="4.625" style="26" customWidth="1"/>
    <col min="276" max="307" width="1.625" style="26" customWidth="1"/>
    <col min="308" max="335" width="4.625" style="26" customWidth="1"/>
    <col min="336" max="447" width="9" style="26"/>
    <col min="448" max="530" width="1.625" style="26" customWidth="1"/>
    <col min="531" max="531" width="4.625" style="26" customWidth="1"/>
    <col min="532" max="563" width="1.625" style="26" customWidth="1"/>
    <col min="564" max="591" width="4.625" style="26" customWidth="1"/>
    <col min="592" max="703" width="9" style="26"/>
    <col min="704" max="786" width="1.625" style="26" customWidth="1"/>
    <col min="787" max="787" width="4.625" style="26" customWidth="1"/>
    <col min="788" max="819" width="1.625" style="26" customWidth="1"/>
    <col min="820" max="847" width="4.625" style="26" customWidth="1"/>
    <col min="848" max="959" width="9" style="26"/>
    <col min="960" max="1042" width="1.625" style="26" customWidth="1"/>
    <col min="1043" max="1043" width="4.625" style="26" customWidth="1"/>
    <col min="1044" max="1075" width="1.625" style="26" customWidth="1"/>
    <col min="1076" max="1103" width="4.625" style="26" customWidth="1"/>
    <col min="1104" max="1215" width="9" style="26"/>
    <col min="1216" max="1298" width="1.625" style="26" customWidth="1"/>
    <col min="1299" max="1299" width="4.625" style="26" customWidth="1"/>
    <col min="1300" max="1331" width="1.625" style="26" customWidth="1"/>
    <col min="1332" max="1359" width="4.625" style="26" customWidth="1"/>
    <col min="1360" max="1471" width="9" style="26"/>
    <col min="1472" max="1554" width="1.625" style="26" customWidth="1"/>
    <col min="1555" max="1555" width="4.625" style="26" customWidth="1"/>
    <col min="1556" max="1587" width="1.625" style="26" customWidth="1"/>
    <col min="1588" max="1615" width="4.625" style="26" customWidth="1"/>
    <col min="1616" max="1727" width="9" style="26"/>
    <col min="1728" max="1810" width="1.625" style="26" customWidth="1"/>
    <col min="1811" max="1811" width="4.625" style="26" customWidth="1"/>
    <col min="1812" max="1843" width="1.625" style="26" customWidth="1"/>
    <col min="1844" max="1871" width="4.625" style="26" customWidth="1"/>
    <col min="1872" max="1983" width="9" style="26"/>
    <col min="1984" max="2066" width="1.625" style="26" customWidth="1"/>
    <col min="2067" max="2067" width="4.625" style="26" customWidth="1"/>
    <col min="2068" max="2099" width="1.625" style="26" customWidth="1"/>
    <col min="2100" max="2127" width="4.625" style="26" customWidth="1"/>
    <col min="2128" max="2239" width="9" style="26"/>
    <col min="2240" max="2322" width="1.625" style="26" customWidth="1"/>
    <col min="2323" max="2323" width="4.625" style="26" customWidth="1"/>
    <col min="2324" max="2355" width="1.625" style="26" customWidth="1"/>
    <col min="2356" max="2383" width="4.625" style="26" customWidth="1"/>
    <col min="2384" max="2495" width="9" style="26"/>
    <col min="2496" max="2578" width="1.625" style="26" customWidth="1"/>
    <col min="2579" max="2579" width="4.625" style="26" customWidth="1"/>
    <col min="2580" max="2611" width="1.625" style="26" customWidth="1"/>
    <col min="2612" max="2639" width="4.625" style="26" customWidth="1"/>
    <col min="2640" max="2751" width="9" style="26"/>
    <col min="2752" max="2834" width="1.625" style="26" customWidth="1"/>
    <col min="2835" max="2835" width="4.625" style="26" customWidth="1"/>
    <col min="2836" max="2867" width="1.625" style="26" customWidth="1"/>
    <col min="2868" max="2895" width="4.625" style="26" customWidth="1"/>
    <col min="2896" max="3007" width="9" style="26"/>
    <col min="3008" max="3090" width="1.625" style="26" customWidth="1"/>
    <col min="3091" max="3091" width="4.625" style="26" customWidth="1"/>
    <col min="3092" max="3123" width="1.625" style="26" customWidth="1"/>
    <col min="3124" max="3151" width="4.625" style="26" customWidth="1"/>
    <col min="3152" max="3263" width="9" style="26"/>
    <col min="3264" max="3346" width="1.625" style="26" customWidth="1"/>
    <col min="3347" max="3347" width="4.625" style="26" customWidth="1"/>
    <col min="3348" max="3379" width="1.625" style="26" customWidth="1"/>
    <col min="3380" max="3407" width="4.625" style="26" customWidth="1"/>
    <col min="3408" max="3519" width="9" style="26"/>
    <col min="3520" max="3602" width="1.625" style="26" customWidth="1"/>
    <col min="3603" max="3603" width="4.625" style="26" customWidth="1"/>
    <col min="3604" max="3635" width="1.625" style="26" customWidth="1"/>
    <col min="3636" max="3663" width="4.625" style="26" customWidth="1"/>
    <col min="3664" max="3775" width="9" style="26"/>
    <col min="3776" max="3858" width="1.625" style="26" customWidth="1"/>
    <col min="3859" max="3859" width="4.625" style="26" customWidth="1"/>
    <col min="3860" max="3891" width="1.625" style="26" customWidth="1"/>
    <col min="3892" max="3919" width="4.625" style="26" customWidth="1"/>
    <col min="3920" max="4031" width="9" style="26"/>
    <col min="4032" max="4114" width="1.625" style="26" customWidth="1"/>
    <col min="4115" max="4115" width="4.625" style="26" customWidth="1"/>
    <col min="4116" max="4147" width="1.625" style="26" customWidth="1"/>
    <col min="4148" max="4175" width="4.625" style="26" customWidth="1"/>
    <col min="4176" max="4287" width="9" style="26"/>
    <col min="4288" max="4370" width="1.625" style="26" customWidth="1"/>
    <col min="4371" max="4371" width="4.625" style="26" customWidth="1"/>
    <col min="4372" max="4403" width="1.625" style="26" customWidth="1"/>
    <col min="4404" max="4431" width="4.625" style="26" customWidth="1"/>
    <col min="4432" max="4543" width="9" style="26"/>
    <col min="4544" max="4626" width="1.625" style="26" customWidth="1"/>
    <col min="4627" max="4627" width="4.625" style="26" customWidth="1"/>
    <col min="4628" max="4659" width="1.625" style="26" customWidth="1"/>
    <col min="4660" max="4687" width="4.625" style="26" customWidth="1"/>
    <col min="4688" max="4799" width="9" style="26"/>
    <col min="4800" max="4882" width="1.625" style="26" customWidth="1"/>
    <col min="4883" max="4883" width="4.625" style="26" customWidth="1"/>
    <col min="4884" max="4915" width="1.625" style="26" customWidth="1"/>
    <col min="4916" max="4943" width="4.625" style="26" customWidth="1"/>
    <col min="4944" max="5055" width="9" style="26"/>
    <col min="5056" max="5138" width="1.625" style="26" customWidth="1"/>
    <col min="5139" max="5139" width="4.625" style="26" customWidth="1"/>
    <col min="5140" max="5171" width="1.625" style="26" customWidth="1"/>
    <col min="5172" max="5199" width="4.625" style="26" customWidth="1"/>
    <col min="5200" max="5311" width="9" style="26"/>
    <col min="5312" max="5394" width="1.625" style="26" customWidth="1"/>
    <col min="5395" max="5395" width="4.625" style="26" customWidth="1"/>
    <col min="5396" max="5427" width="1.625" style="26" customWidth="1"/>
    <col min="5428" max="5455" width="4.625" style="26" customWidth="1"/>
    <col min="5456" max="5567" width="9" style="26"/>
    <col min="5568" max="5650" width="1.625" style="26" customWidth="1"/>
    <col min="5651" max="5651" width="4.625" style="26" customWidth="1"/>
    <col min="5652" max="5683" width="1.625" style="26" customWidth="1"/>
    <col min="5684" max="5711" width="4.625" style="26" customWidth="1"/>
    <col min="5712" max="5823" width="9" style="26"/>
    <col min="5824" max="5906" width="1.625" style="26" customWidth="1"/>
    <col min="5907" max="5907" width="4.625" style="26" customWidth="1"/>
    <col min="5908" max="5939" width="1.625" style="26" customWidth="1"/>
    <col min="5940" max="5967" width="4.625" style="26" customWidth="1"/>
    <col min="5968" max="6079" width="9" style="26"/>
    <col min="6080" max="6162" width="1.625" style="26" customWidth="1"/>
    <col min="6163" max="6163" width="4.625" style="26" customWidth="1"/>
    <col min="6164" max="6195" width="1.625" style="26" customWidth="1"/>
    <col min="6196" max="6223" width="4.625" style="26" customWidth="1"/>
    <col min="6224" max="6335" width="9" style="26"/>
    <col min="6336" max="6418" width="1.625" style="26" customWidth="1"/>
    <col min="6419" max="6419" width="4.625" style="26" customWidth="1"/>
    <col min="6420" max="6451" width="1.625" style="26" customWidth="1"/>
    <col min="6452" max="6479" width="4.625" style="26" customWidth="1"/>
    <col min="6480" max="6591" width="9" style="26"/>
    <col min="6592" max="6674" width="1.625" style="26" customWidth="1"/>
    <col min="6675" max="6675" width="4.625" style="26" customWidth="1"/>
    <col min="6676" max="6707" width="1.625" style="26" customWidth="1"/>
    <col min="6708" max="6735" width="4.625" style="26" customWidth="1"/>
    <col min="6736" max="6847" width="9" style="26"/>
    <col min="6848" max="6930" width="1.625" style="26" customWidth="1"/>
    <col min="6931" max="6931" width="4.625" style="26" customWidth="1"/>
    <col min="6932" max="6963" width="1.625" style="26" customWidth="1"/>
    <col min="6964" max="6991" width="4.625" style="26" customWidth="1"/>
    <col min="6992" max="7103" width="9" style="26"/>
    <col min="7104" max="7186" width="1.625" style="26" customWidth="1"/>
    <col min="7187" max="7187" width="4.625" style="26" customWidth="1"/>
    <col min="7188" max="7219" width="1.625" style="26" customWidth="1"/>
    <col min="7220" max="7247" width="4.625" style="26" customWidth="1"/>
    <col min="7248" max="7359" width="9" style="26"/>
    <col min="7360" max="7442" width="1.625" style="26" customWidth="1"/>
    <col min="7443" max="7443" width="4.625" style="26" customWidth="1"/>
    <col min="7444" max="7475" width="1.625" style="26" customWidth="1"/>
    <col min="7476" max="7503" width="4.625" style="26" customWidth="1"/>
    <col min="7504" max="7615" width="9" style="26"/>
    <col min="7616" max="7698" width="1.625" style="26" customWidth="1"/>
    <col min="7699" max="7699" width="4.625" style="26" customWidth="1"/>
    <col min="7700" max="7731" width="1.625" style="26" customWidth="1"/>
    <col min="7732" max="7759" width="4.625" style="26" customWidth="1"/>
    <col min="7760" max="7871" width="9" style="26"/>
    <col min="7872" max="7954" width="1.625" style="26" customWidth="1"/>
    <col min="7955" max="7955" width="4.625" style="26" customWidth="1"/>
    <col min="7956" max="7987" width="1.625" style="26" customWidth="1"/>
    <col min="7988" max="8015" width="4.625" style="26" customWidth="1"/>
    <col min="8016" max="8127" width="9" style="26"/>
    <col min="8128" max="8210" width="1.625" style="26" customWidth="1"/>
    <col min="8211" max="8211" width="4.625" style="26" customWidth="1"/>
    <col min="8212" max="8243" width="1.625" style="26" customWidth="1"/>
    <col min="8244" max="8271" width="4.625" style="26" customWidth="1"/>
    <col min="8272" max="8383" width="9" style="26"/>
    <col min="8384" max="8466" width="1.625" style="26" customWidth="1"/>
    <col min="8467" max="8467" width="4.625" style="26" customWidth="1"/>
    <col min="8468" max="8499" width="1.625" style="26" customWidth="1"/>
    <col min="8500" max="8527" width="4.625" style="26" customWidth="1"/>
    <col min="8528" max="8639" width="9" style="26"/>
    <col min="8640" max="8722" width="1.625" style="26" customWidth="1"/>
    <col min="8723" max="8723" width="4.625" style="26" customWidth="1"/>
    <col min="8724" max="8755" width="1.625" style="26" customWidth="1"/>
    <col min="8756" max="8783" width="4.625" style="26" customWidth="1"/>
    <col min="8784" max="8895" width="9" style="26"/>
    <col min="8896" max="8978" width="1.625" style="26" customWidth="1"/>
    <col min="8979" max="8979" width="4.625" style="26" customWidth="1"/>
    <col min="8980" max="9011" width="1.625" style="26" customWidth="1"/>
    <col min="9012" max="9039" width="4.625" style="26" customWidth="1"/>
    <col min="9040" max="9151" width="9" style="26"/>
    <col min="9152" max="9234" width="1.625" style="26" customWidth="1"/>
    <col min="9235" max="9235" width="4.625" style="26" customWidth="1"/>
    <col min="9236" max="9267" width="1.625" style="26" customWidth="1"/>
    <col min="9268" max="9295" width="4.625" style="26" customWidth="1"/>
    <col min="9296" max="9407" width="9" style="26"/>
    <col min="9408" max="9490" width="1.625" style="26" customWidth="1"/>
    <col min="9491" max="9491" width="4.625" style="26" customWidth="1"/>
    <col min="9492" max="9523" width="1.625" style="26" customWidth="1"/>
    <col min="9524" max="9551" width="4.625" style="26" customWidth="1"/>
    <col min="9552" max="9663" width="9" style="26"/>
    <col min="9664" max="9746" width="1.625" style="26" customWidth="1"/>
    <col min="9747" max="9747" width="4.625" style="26" customWidth="1"/>
    <col min="9748" max="9779" width="1.625" style="26" customWidth="1"/>
    <col min="9780" max="9807" width="4.625" style="26" customWidth="1"/>
    <col min="9808" max="9919" width="9" style="26"/>
    <col min="9920" max="10002" width="1.625" style="26" customWidth="1"/>
    <col min="10003" max="10003" width="4.625" style="26" customWidth="1"/>
    <col min="10004" max="10035" width="1.625" style="26" customWidth="1"/>
    <col min="10036" max="10063" width="4.625" style="26" customWidth="1"/>
    <col min="10064" max="10175" width="9" style="26"/>
    <col min="10176" max="10258" width="1.625" style="26" customWidth="1"/>
    <col min="10259" max="10259" width="4.625" style="26" customWidth="1"/>
    <col min="10260" max="10291" width="1.625" style="26" customWidth="1"/>
    <col min="10292" max="10319" width="4.625" style="26" customWidth="1"/>
    <col min="10320" max="10431" width="9" style="26"/>
    <col min="10432" max="10514" width="1.625" style="26" customWidth="1"/>
    <col min="10515" max="10515" width="4.625" style="26" customWidth="1"/>
    <col min="10516" max="10547" width="1.625" style="26" customWidth="1"/>
    <col min="10548" max="10575" width="4.625" style="26" customWidth="1"/>
    <col min="10576" max="10687" width="9" style="26"/>
    <col min="10688" max="10770" width="1.625" style="26" customWidth="1"/>
    <col min="10771" max="10771" width="4.625" style="26" customWidth="1"/>
    <col min="10772" max="10803" width="1.625" style="26" customWidth="1"/>
    <col min="10804" max="10831" width="4.625" style="26" customWidth="1"/>
    <col min="10832" max="10943" width="9" style="26"/>
    <col min="10944" max="11026" width="1.625" style="26" customWidth="1"/>
    <col min="11027" max="11027" width="4.625" style="26" customWidth="1"/>
    <col min="11028" max="11059" width="1.625" style="26" customWidth="1"/>
    <col min="11060" max="11087" width="4.625" style="26" customWidth="1"/>
    <col min="11088" max="11199" width="9" style="26"/>
    <col min="11200" max="11282" width="1.625" style="26" customWidth="1"/>
    <col min="11283" max="11283" width="4.625" style="26" customWidth="1"/>
    <col min="11284" max="11315" width="1.625" style="26" customWidth="1"/>
    <col min="11316" max="11343" width="4.625" style="26" customWidth="1"/>
    <col min="11344" max="11455" width="9" style="26"/>
    <col min="11456" max="11538" width="1.625" style="26" customWidth="1"/>
    <col min="11539" max="11539" width="4.625" style="26" customWidth="1"/>
    <col min="11540" max="11571" width="1.625" style="26" customWidth="1"/>
    <col min="11572" max="11599" width="4.625" style="26" customWidth="1"/>
    <col min="11600" max="11711" width="9" style="26"/>
    <col min="11712" max="11794" width="1.625" style="26" customWidth="1"/>
    <col min="11795" max="11795" width="4.625" style="26" customWidth="1"/>
    <col min="11796" max="11827" width="1.625" style="26" customWidth="1"/>
    <col min="11828" max="11855" width="4.625" style="26" customWidth="1"/>
    <col min="11856" max="11967" width="9" style="26"/>
    <col min="11968" max="12050" width="1.625" style="26" customWidth="1"/>
    <col min="12051" max="12051" width="4.625" style="26" customWidth="1"/>
    <col min="12052" max="12083" width="1.625" style="26" customWidth="1"/>
    <col min="12084" max="12111" width="4.625" style="26" customWidth="1"/>
    <col min="12112" max="12223" width="9" style="26"/>
    <col min="12224" max="12306" width="1.625" style="26" customWidth="1"/>
    <col min="12307" max="12307" width="4.625" style="26" customWidth="1"/>
    <col min="12308" max="12339" width="1.625" style="26" customWidth="1"/>
    <col min="12340" max="12367" width="4.625" style="26" customWidth="1"/>
    <col min="12368" max="12479" width="9" style="26"/>
    <col min="12480" max="12562" width="1.625" style="26" customWidth="1"/>
    <col min="12563" max="12563" width="4.625" style="26" customWidth="1"/>
    <col min="12564" max="12595" width="1.625" style="26" customWidth="1"/>
    <col min="12596" max="12623" width="4.625" style="26" customWidth="1"/>
    <col min="12624" max="12735" width="9" style="26"/>
    <col min="12736" max="12818" width="1.625" style="26" customWidth="1"/>
    <col min="12819" max="12819" width="4.625" style="26" customWidth="1"/>
    <col min="12820" max="12851" width="1.625" style="26" customWidth="1"/>
    <col min="12852" max="12879" width="4.625" style="26" customWidth="1"/>
    <col min="12880" max="12991" width="9" style="26"/>
    <col min="12992" max="13074" width="1.625" style="26" customWidth="1"/>
    <col min="13075" max="13075" width="4.625" style="26" customWidth="1"/>
    <col min="13076" max="13107" width="1.625" style="26" customWidth="1"/>
    <col min="13108" max="13135" width="4.625" style="26" customWidth="1"/>
    <col min="13136" max="13247" width="9" style="26"/>
    <col min="13248" max="13330" width="1.625" style="26" customWidth="1"/>
    <col min="13331" max="13331" width="4.625" style="26" customWidth="1"/>
    <col min="13332" max="13363" width="1.625" style="26" customWidth="1"/>
    <col min="13364" max="13391" width="4.625" style="26" customWidth="1"/>
    <col min="13392" max="13503" width="9" style="26"/>
    <col min="13504" max="13586" width="1.625" style="26" customWidth="1"/>
    <col min="13587" max="13587" width="4.625" style="26" customWidth="1"/>
    <col min="13588" max="13619" width="1.625" style="26" customWidth="1"/>
    <col min="13620" max="13647" width="4.625" style="26" customWidth="1"/>
    <col min="13648" max="13759" width="9" style="26"/>
    <col min="13760" max="13842" width="1.625" style="26" customWidth="1"/>
    <col min="13843" max="13843" width="4.625" style="26" customWidth="1"/>
    <col min="13844" max="13875" width="1.625" style="26" customWidth="1"/>
    <col min="13876" max="13903" width="4.625" style="26" customWidth="1"/>
    <col min="13904" max="14015" width="9" style="26"/>
    <col min="14016" max="14098" width="1.625" style="26" customWidth="1"/>
    <col min="14099" max="14099" width="4.625" style="26" customWidth="1"/>
    <col min="14100" max="14131" width="1.625" style="26" customWidth="1"/>
    <col min="14132" max="14159" width="4.625" style="26" customWidth="1"/>
    <col min="14160" max="14271" width="9" style="26"/>
    <col min="14272" max="14354" width="1.625" style="26" customWidth="1"/>
    <col min="14355" max="14355" width="4.625" style="26" customWidth="1"/>
    <col min="14356" max="14387" width="1.625" style="26" customWidth="1"/>
    <col min="14388" max="14415" width="4.625" style="26" customWidth="1"/>
    <col min="14416" max="14527" width="9" style="26"/>
    <col min="14528" max="14610" width="1.625" style="26" customWidth="1"/>
    <col min="14611" max="14611" width="4.625" style="26" customWidth="1"/>
    <col min="14612" max="14643" width="1.625" style="26" customWidth="1"/>
    <col min="14644" max="14671" width="4.625" style="26" customWidth="1"/>
    <col min="14672" max="14783" width="9" style="26"/>
    <col min="14784" max="14866" width="1.625" style="26" customWidth="1"/>
    <col min="14867" max="14867" width="4.625" style="26" customWidth="1"/>
    <col min="14868" max="14899" width="1.625" style="26" customWidth="1"/>
    <col min="14900" max="14927" width="4.625" style="26" customWidth="1"/>
    <col min="14928" max="15039" width="9" style="26"/>
    <col min="15040" max="15122" width="1.625" style="26" customWidth="1"/>
    <col min="15123" max="15123" width="4.625" style="26" customWidth="1"/>
    <col min="15124" max="15155" width="1.625" style="26" customWidth="1"/>
    <col min="15156" max="15183" width="4.625" style="26" customWidth="1"/>
    <col min="15184" max="15295" width="9" style="26"/>
    <col min="15296" max="15378" width="1.625" style="26" customWidth="1"/>
    <col min="15379" max="15379" width="4.625" style="26" customWidth="1"/>
    <col min="15380" max="15411" width="1.625" style="26" customWidth="1"/>
    <col min="15412" max="15439" width="4.625" style="26" customWidth="1"/>
    <col min="15440" max="15551" width="9" style="26"/>
    <col min="15552" max="15634" width="1.625" style="26" customWidth="1"/>
    <col min="15635" max="15635" width="4.625" style="26" customWidth="1"/>
    <col min="15636" max="15667" width="1.625" style="26" customWidth="1"/>
    <col min="15668" max="15695" width="4.625" style="26" customWidth="1"/>
    <col min="15696" max="15807" width="9" style="26"/>
    <col min="15808" max="15890" width="1.625" style="26" customWidth="1"/>
    <col min="15891" max="15891" width="4.625" style="26" customWidth="1"/>
    <col min="15892" max="15923" width="1.625" style="26" customWidth="1"/>
    <col min="15924" max="15951" width="4.625" style="26" customWidth="1"/>
    <col min="15952" max="16063" width="9" style="26"/>
    <col min="16064" max="16146" width="1.625" style="26" customWidth="1"/>
    <col min="16147" max="16147" width="4.625" style="26" customWidth="1"/>
    <col min="16148" max="16179" width="1.625" style="26" customWidth="1"/>
    <col min="16180" max="16207" width="4.625" style="26" customWidth="1"/>
    <col min="16208" max="16384" width="9" style="26"/>
  </cols>
  <sheetData>
    <row r="1" spans="1:75" ht="35.1" customHeight="1" x14ac:dyDescent="0.15">
      <c r="B1" s="161" t="s">
        <v>80</v>
      </c>
      <c r="C1" s="161"/>
      <c r="D1" s="161"/>
      <c r="E1" s="161"/>
      <c r="F1" s="161"/>
      <c r="G1" s="161"/>
      <c r="H1" s="161"/>
      <c r="I1" s="161"/>
      <c r="J1" s="161"/>
      <c r="K1" s="161"/>
      <c r="L1" s="161"/>
      <c r="M1" s="161"/>
      <c r="N1" s="161"/>
      <c r="O1" s="161"/>
      <c r="P1" s="161"/>
      <c r="Q1" s="161"/>
      <c r="R1" s="161"/>
      <c r="S1" s="161"/>
      <c r="T1" s="161"/>
      <c r="U1" s="161"/>
      <c r="V1" s="161"/>
      <c r="W1" s="161"/>
      <c r="X1" s="161"/>
      <c r="Y1" s="161"/>
      <c r="Z1" s="161"/>
      <c r="AA1" s="161"/>
      <c r="AB1" s="161"/>
      <c r="AC1" s="161"/>
      <c r="AD1" s="161"/>
      <c r="AE1" s="161"/>
      <c r="AF1" s="161"/>
      <c r="AG1" s="161"/>
      <c r="AH1" s="161"/>
      <c r="AI1" s="161"/>
      <c r="AJ1" s="161"/>
      <c r="AK1" s="161"/>
      <c r="AL1" s="161"/>
      <c r="AM1" s="161"/>
      <c r="AN1" s="161"/>
      <c r="AO1" s="161"/>
      <c r="AP1" s="161"/>
      <c r="AQ1" s="161"/>
      <c r="AR1" s="161"/>
      <c r="AS1" s="161"/>
      <c r="AT1" s="161"/>
      <c r="AU1" s="161"/>
      <c r="AV1" s="161"/>
      <c r="AW1" s="161"/>
      <c r="AX1" s="161"/>
      <c r="AY1" s="161"/>
      <c r="AZ1" s="161"/>
      <c r="BA1" s="161"/>
      <c r="BB1" s="161"/>
      <c r="BC1" s="161"/>
      <c r="BD1" s="161"/>
      <c r="BE1" s="161"/>
      <c r="BF1" s="161"/>
      <c r="BG1" s="161"/>
      <c r="BH1" s="161"/>
      <c r="BI1" s="161"/>
      <c r="BJ1" s="161"/>
      <c r="BK1" s="161"/>
      <c r="BL1" s="161"/>
      <c r="BM1" s="161"/>
      <c r="BN1" s="161"/>
      <c r="BO1" s="161"/>
      <c r="BP1" s="161"/>
      <c r="BQ1" s="161"/>
      <c r="BR1" s="161"/>
      <c r="BS1" s="161"/>
      <c r="BT1" s="161"/>
      <c r="BU1" s="161"/>
      <c r="BV1" s="161"/>
      <c r="BW1" s="22"/>
    </row>
    <row r="2" spans="1:75" ht="18.75" customHeight="1" x14ac:dyDescent="0.15">
      <c r="B2" s="162" t="s">
        <v>68</v>
      </c>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c r="BB2" s="162"/>
      <c r="BC2" s="162"/>
      <c r="BD2" s="162"/>
      <c r="BE2" s="162"/>
      <c r="BF2" s="162"/>
      <c r="BG2" s="162"/>
      <c r="BH2" s="162"/>
      <c r="BI2" s="162"/>
      <c r="BJ2" s="162"/>
      <c r="BK2" s="162"/>
      <c r="BL2" s="162"/>
      <c r="BM2" s="162"/>
      <c r="BN2" s="162"/>
      <c r="BO2" s="162"/>
      <c r="BP2" s="162"/>
      <c r="BQ2" s="162"/>
      <c r="BR2" s="162"/>
      <c r="BS2" s="162"/>
      <c r="BT2" s="162"/>
      <c r="BU2" s="162"/>
      <c r="BV2" s="162"/>
      <c r="BW2" s="22"/>
    </row>
    <row r="3" spans="1:75" ht="8.25" customHeight="1" x14ac:dyDescent="0.15">
      <c r="C3" s="23"/>
      <c r="D3" s="23"/>
      <c r="E3" s="23"/>
      <c r="F3" s="23"/>
      <c r="G3" s="23"/>
      <c r="H3" s="23"/>
      <c r="I3" s="23"/>
      <c r="J3" s="23"/>
      <c r="K3" s="23"/>
      <c r="N3" s="6"/>
      <c r="O3" s="6"/>
      <c r="P3" s="6"/>
      <c r="Q3" s="6"/>
      <c r="R3" s="6"/>
      <c r="S3" s="6"/>
      <c r="T3" s="6"/>
      <c r="U3" s="6"/>
      <c r="V3" s="6"/>
      <c r="W3" s="6"/>
      <c r="X3" s="6"/>
      <c r="Y3" s="6"/>
      <c r="Z3" s="6"/>
      <c r="AA3" s="6"/>
      <c r="AB3" s="6"/>
      <c r="AC3" s="6"/>
      <c r="AD3" s="6"/>
      <c r="AH3" s="23"/>
      <c r="AI3" s="23"/>
      <c r="AJ3" s="23"/>
      <c r="AK3" s="23"/>
      <c r="AL3" s="23"/>
      <c r="AM3" s="23"/>
      <c r="AN3" s="23"/>
      <c r="AO3" s="23"/>
      <c r="AP3" s="23"/>
      <c r="AQ3" s="23"/>
      <c r="AR3" s="23"/>
      <c r="AS3" s="6"/>
      <c r="AW3" s="23"/>
      <c r="AX3" s="23"/>
      <c r="AY3" s="23"/>
      <c r="AZ3" s="23"/>
      <c r="BA3" s="23"/>
      <c r="BB3" s="23"/>
      <c r="BC3" s="23"/>
      <c r="BD3" s="23"/>
      <c r="BE3" s="23"/>
      <c r="BF3" s="23"/>
      <c r="BG3" s="23"/>
      <c r="BH3" s="24"/>
      <c r="BI3" s="24"/>
      <c r="BJ3" s="24"/>
      <c r="BK3" s="24"/>
      <c r="BL3" s="24"/>
      <c r="BM3" s="24"/>
      <c r="BN3" s="24"/>
      <c r="BO3" s="24"/>
      <c r="BP3" s="24"/>
      <c r="BQ3" s="24"/>
      <c r="BR3" s="24"/>
      <c r="BS3" s="24"/>
      <c r="BT3" s="24"/>
      <c r="BU3" s="23"/>
      <c r="BV3" s="23"/>
    </row>
    <row r="4" spans="1:75" ht="34.5" customHeight="1" x14ac:dyDescent="0.15">
      <c r="B4" s="196" t="s">
        <v>37</v>
      </c>
      <c r="C4" s="197"/>
      <c r="D4" s="197"/>
      <c r="E4" s="197"/>
      <c r="F4" s="197"/>
      <c r="G4" s="197"/>
      <c r="H4" s="197"/>
      <c r="I4" s="197"/>
      <c r="J4" s="197"/>
      <c r="K4" s="197"/>
      <c r="L4" s="197"/>
      <c r="M4" s="197"/>
      <c r="N4" s="197"/>
      <c r="O4" s="197"/>
      <c r="P4" s="197"/>
      <c r="Q4" s="197"/>
      <c r="R4" s="197"/>
      <c r="S4" s="197"/>
      <c r="T4" s="197"/>
      <c r="U4" s="197"/>
      <c r="V4" s="197"/>
      <c r="W4" s="197"/>
      <c r="X4" s="197"/>
      <c r="Y4" s="197"/>
      <c r="Z4" s="197"/>
      <c r="AA4" s="197"/>
      <c r="AB4" s="197"/>
      <c r="AC4" s="197"/>
      <c r="AD4" s="197"/>
      <c r="AE4" s="197"/>
      <c r="AF4" s="197"/>
      <c r="AG4" s="197"/>
      <c r="AH4" s="197"/>
      <c r="AI4" s="197"/>
      <c r="AJ4" s="197"/>
      <c r="AK4" s="197"/>
      <c r="AL4" s="197"/>
      <c r="AM4" s="197"/>
      <c r="AN4" s="197"/>
      <c r="AO4" s="197"/>
      <c r="AP4" s="197"/>
      <c r="AQ4" s="197"/>
      <c r="AR4" s="197"/>
      <c r="AS4" s="197"/>
      <c r="AT4" s="197"/>
      <c r="AU4" s="197"/>
      <c r="AV4" s="197"/>
      <c r="AW4" s="197"/>
      <c r="AX4" s="197"/>
      <c r="AY4" s="197"/>
      <c r="AZ4" s="197"/>
      <c r="BA4" s="197"/>
      <c r="BB4" s="197"/>
      <c r="BC4" s="197"/>
      <c r="BD4" s="197"/>
      <c r="BE4" s="197"/>
      <c r="BF4" s="197"/>
      <c r="BG4" s="197"/>
      <c r="BH4" s="197"/>
      <c r="BI4" s="197"/>
      <c r="BJ4" s="197"/>
      <c r="BK4" s="197"/>
      <c r="BL4" s="197"/>
      <c r="BM4" s="197"/>
      <c r="BN4" s="197"/>
      <c r="BO4" s="197"/>
      <c r="BP4" s="197"/>
      <c r="BQ4" s="197"/>
      <c r="BR4" s="197"/>
      <c r="BS4" s="197"/>
      <c r="BT4" s="197"/>
      <c r="BU4" s="197"/>
      <c r="BV4" s="198"/>
    </row>
    <row r="5" spans="1:75" ht="8.25" customHeight="1" x14ac:dyDescent="0.15">
      <c r="C5" s="23"/>
      <c r="D5" s="23"/>
      <c r="E5" s="23"/>
      <c r="F5" s="23"/>
      <c r="G5" s="23"/>
      <c r="H5" s="23"/>
      <c r="I5" s="23"/>
      <c r="J5" s="23"/>
      <c r="K5" s="23"/>
      <c r="N5" s="6"/>
      <c r="O5" s="6"/>
      <c r="P5" s="6"/>
      <c r="Q5" s="6"/>
      <c r="R5" s="6"/>
      <c r="S5" s="6"/>
      <c r="T5" s="6"/>
      <c r="U5" s="6"/>
      <c r="V5" s="6"/>
      <c r="W5" s="6"/>
      <c r="X5" s="6"/>
      <c r="Y5" s="6"/>
      <c r="Z5" s="6"/>
      <c r="AA5" s="6"/>
      <c r="AB5" s="6"/>
      <c r="AC5" s="6"/>
      <c r="AD5" s="6"/>
      <c r="AH5" s="23"/>
      <c r="AI5" s="23"/>
      <c r="AJ5" s="23"/>
      <c r="AK5" s="23"/>
      <c r="AL5" s="23"/>
      <c r="AM5" s="23"/>
      <c r="AN5" s="23"/>
      <c r="AO5" s="23"/>
      <c r="AP5" s="23"/>
      <c r="AQ5" s="23"/>
      <c r="AR5" s="23"/>
      <c r="AS5" s="6"/>
      <c r="AW5" s="23"/>
      <c r="AX5" s="23"/>
      <c r="AY5" s="23"/>
      <c r="AZ5" s="23"/>
      <c r="BA5" s="23"/>
      <c r="BB5" s="23"/>
      <c r="BC5" s="23"/>
      <c r="BD5" s="23"/>
      <c r="BE5" s="23"/>
      <c r="BF5" s="23"/>
      <c r="BG5" s="23"/>
      <c r="BH5" s="24"/>
      <c r="BI5" s="24"/>
      <c r="BJ5" s="24"/>
      <c r="BK5" s="24"/>
      <c r="BL5" s="24"/>
      <c r="BM5" s="24"/>
      <c r="BN5" s="24"/>
      <c r="BO5" s="24"/>
      <c r="BP5" s="24"/>
      <c r="BQ5" s="24"/>
      <c r="BR5" s="24"/>
      <c r="BS5" s="24"/>
      <c r="BT5" s="24"/>
      <c r="BU5" s="23"/>
      <c r="BV5" s="23"/>
    </row>
    <row r="6" spans="1:75" ht="19.5" customHeight="1" x14ac:dyDescent="0.15">
      <c r="B6" s="53" t="s">
        <v>100</v>
      </c>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row>
    <row r="7" spans="1:75" ht="19.5" customHeight="1" x14ac:dyDescent="0.15">
      <c r="C7" s="50" t="s">
        <v>31</v>
      </c>
      <c r="D7" s="50"/>
      <c r="E7" s="50"/>
      <c r="F7" s="50"/>
      <c r="G7" s="50"/>
      <c r="H7" s="50"/>
      <c r="I7" s="50"/>
      <c r="J7" s="50"/>
      <c r="K7" s="50"/>
      <c r="L7" s="50"/>
      <c r="M7" s="50"/>
      <c r="N7" s="50"/>
      <c r="O7" s="50"/>
      <c r="P7" s="50"/>
      <c r="Q7" s="50"/>
      <c r="R7" s="50"/>
      <c r="S7" s="50"/>
      <c r="T7" s="50"/>
      <c r="U7" s="50"/>
      <c r="V7" s="50"/>
      <c r="W7" s="50"/>
      <c r="X7" s="50"/>
      <c r="Y7" s="50"/>
      <c r="Z7" s="50"/>
      <c r="AA7" s="60"/>
      <c r="AB7" s="60"/>
      <c r="AC7" s="60"/>
      <c r="AD7" s="60"/>
      <c r="AE7" s="60"/>
      <c r="AF7" s="60"/>
      <c r="AG7" s="60"/>
      <c r="AH7" s="60"/>
      <c r="AI7" s="60"/>
      <c r="AJ7" s="60"/>
      <c r="AK7" s="60"/>
      <c r="AL7" s="60"/>
      <c r="AM7" s="60"/>
      <c r="AN7" s="60"/>
      <c r="AO7" s="60"/>
      <c r="AP7" s="60"/>
      <c r="AQ7" s="60"/>
      <c r="AR7" s="60"/>
      <c r="BF7" s="60"/>
      <c r="BG7" s="60"/>
      <c r="BH7" s="60"/>
      <c r="BI7" s="60"/>
      <c r="BJ7" s="60"/>
      <c r="BK7" s="60"/>
      <c r="BL7" s="60"/>
      <c r="BM7" s="60"/>
      <c r="BN7" s="60"/>
      <c r="BO7" s="50"/>
      <c r="BP7" s="50"/>
      <c r="BQ7" s="50"/>
      <c r="BR7" s="50"/>
      <c r="BS7" s="50"/>
      <c r="BT7" s="50"/>
      <c r="BU7" s="50"/>
      <c r="BV7" s="50"/>
    </row>
    <row r="8" spans="1:75" ht="19.5" customHeight="1" thickBot="1" x14ac:dyDescent="0.2">
      <c r="C8" s="163" t="s">
        <v>0</v>
      </c>
      <c r="D8" s="163"/>
      <c r="E8" s="163"/>
      <c r="F8" s="163"/>
      <c r="G8" s="163"/>
      <c r="H8" s="163"/>
      <c r="I8" s="163"/>
      <c r="J8" s="163"/>
      <c r="K8" s="163"/>
      <c r="L8" s="163"/>
      <c r="Q8" s="163" t="s">
        <v>11</v>
      </c>
      <c r="R8" s="163"/>
      <c r="S8" s="163"/>
      <c r="T8" s="163"/>
      <c r="U8" s="163"/>
      <c r="V8" s="163"/>
      <c r="W8" s="163"/>
      <c r="X8" s="163"/>
      <c r="Y8" s="163"/>
      <c r="Z8" s="163"/>
      <c r="AE8" s="163" t="s">
        <v>6</v>
      </c>
      <c r="AF8" s="163"/>
      <c r="AG8" s="163"/>
      <c r="AH8" s="163"/>
      <c r="AI8" s="163"/>
      <c r="AJ8" s="163"/>
      <c r="AK8" s="163"/>
      <c r="AL8" s="163"/>
      <c r="AM8" s="163"/>
      <c r="AN8" s="163"/>
      <c r="AS8" s="163" t="s">
        <v>69</v>
      </c>
      <c r="AT8" s="163"/>
      <c r="AU8" s="163"/>
      <c r="AV8" s="163"/>
      <c r="AW8" s="163"/>
      <c r="AX8" s="163"/>
      <c r="AY8" s="163"/>
      <c r="AZ8" s="163"/>
      <c r="BA8" s="163"/>
      <c r="BB8" s="163"/>
      <c r="BC8" s="54"/>
      <c r="BD8" s="54"/>
      <c r="BE8" s="54"/>
    </row>
    <row r="9" spans="1:75" ht="30" customHeight="1" thickBot="1" x14ac:dyDescent="0.2">
      <c r="C9" s="166">
        <f>基礎情報入力シート!$G$13</f>
        <v>0</v>
      </c>
      <c r="D9" s="166"/>
      <c r="E9" s="166"/>
      <c r="F9" s="166"/>
      <c r="G9" s="166"/>
      <c r="H9" s="166"/>
      <c r="I9" s="166"/>
      <c r="J9" s="166"/>
      <c r="K9" s="166"/>
      <c r="L9" s="166"/>
      <c r="M9" s="163" t="s">
        <v>1</v>
      </c>
      <c r="N9" s="163"/>
      <c r="O9" s="163" t="s">
        <v>104</v>
      </c>
      <c r="P9" s="163"/>
      <c r="Q9" s="166">
        <f>基礎情報入力シート!$G$14</f>
        <v>0</v>
      </c>
      <c r="R9" s="166"/>
      <c r="S9" s="166"/>
      <c r="T9" s="166"/>
      <c r="U9" s="166"/>
      <c r="V9" s="166"/>
      <c r="W9" s="166"/>
      <c r="X9" s="166"/>
      <c r="Y9" s="166"/>
      <c r="Z9" s="166"/>
      <c r="AA9" s="163" t="s">
        <v>1</v>
      </c>
      <c r="AB9" s="163"/>
      <c r="AC9" s="163" t="s">
        <v>104</v>
      </c>
      <c r="AD9" s="163"/>
      <c r="AE9" s="166">
        <f>基礎情報入力シート!$U$14</f>
        <v>0</v>
      </c>
      <c r="AF9" s="166"/>
      <c r="AG9" s="166"/>
      <c r="AH9" s="166"/>
      <c r="AI9" s="166"/>
      <c r="AJ9" s="166"/>
      <c r="AK9" s="166"/>
      <c r="AL9" s="166"/>
      <c r="AM9" s="166"/>
      <c r="AN9" s="166"/>
      <c r="AO9" s="163" t="s">
        <v>1</v>
      </c>
      <c r="AP9" s="163"/>
      <c r="AQ9" s="163" t="s">
        <v>4</v>
      </c>
      <c r="AR9" s="163"/>
      <c r="AS9" s="168">
        <f>C9+Q9+AE9</f>
        <v>0</v>
      </c>
      <c r="AT9" s="168"/>
      <c r="AU9" s="168"/>
      <c r="AV9" s="168"/>
      <c r="AW9" s="168"/>
      <c r="AX9" s="168"/>
      <c r="AY9" s="168"/>
      <c r="AZ9" s="168"/>
      <c r="BA9" s="168"/>
      <c r="BB9" s="168"/>
      <c r="BC9" s="163" t="s">
        <v>1</v>
      </c>
      <c r="BD9" s="167"/>
      <c r="BE9" s="169" t="s">
        <v>33</v>
      </c>
      <c r="BF9" s="170"/>
      <c r="BS9" s="51"/>
      <c r="BT9" s="51"/>
      <c r="BU9" s="50"/>
      <c r="BV9" s="50"/>
    </row>
    <row r="10" spans="1:75" ht="19.5" customHeight="1" thickTop="1" x14ac:dyDescent="0.15">
      <c r="C10" s="50" t="s">
        <v>32</v>
      </c>
      <c r="D10" s="50"/>
      <c r="E10" s="50"/>
      <c r="F10" s="50"/>
      <c r="G10" s="50"/>
      <c r="H10" s="50"/>
      <c r="I10" s="50"/>
      <c r="J10" s="50"/>
      <c r="K10" s="50"/>
      <c r="L10" s="50"/>
      <c r="M10" s="50"/>
      <c r="N10" s="50"/>
      <c r="O10" s="50"/>
      <c r="P10" s="50"/>
      <c r="Q10" s="50"/>
      <c r="R10" s="50"/>
      <c r="S10" s="50"/>
      <c r="T10" s="50"/>
      <c r="U10" s="50"/>
      <c r="V10" s="50"/>
      <c r="W10" s="50"/>
      <c r="X10" s="50"/>
      <c r="Y10" s="5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52"/>
      <c r="BL10" s="52"/>
      <c r="BM10" s="52"/>
      <c r="BN10" s="52"/>
      <c r="BO10" s="52"/>
      <c r="BP10" s="52"/>
      <c r="BQ10" s="52"/>
      <c r="BR10" s="52"/>
      <c r="BS10" s="52"/>
      <c r="BT10" s="52"/>
      <c r="BU10" s="50"/>
      <c r="BV10" s="50"/>
    </row>
    <row r="11" spans="1:75" ht="19.5" customHeight="1" thickBot="1" x14ac:dyDescent="0.2">
      <c r="C11" s="163" t="s">
        <v>10</v>
      </c>
      <c r="D11" s="163"/>
      <c r="E11" s="163"/>
      <c r="F11" s="163"/>
      <c r="G11" s="163"/>
      <c r="H11" s="163"/>
      <c r="I11" s="163"/>
      <c r="J11" s="163"/>
      <c r="K11" s="163"/>
      <c r="L11" s="163"/>
      <c r="M11" s="163"/>
      <c r="N11" s="163"/>
      <c r="O11" s="60"/>
      <c r="P11" s="60"/>
      <c r="Q11" s="60"/>
      <c r="R11" s="60"/>
      <c r="S11" s="183" t="s">
        <v>105</v>
      </c>
      <c r="T11" s="181"/>
      <c r="U11" s="181"/>
      <c r="V11" s="181"/>
      <c r="W11" s="181"/>
      <c r="X11" s="181"/>
      <c r="Y11" s="181"/>
      <c r="Z11" s="181"/>
      <c r="AA11" s="181"/>
      <c r="AB11" s="181"/>
      <c r="AC11" s="181"/>
      <c r="AD11" s="181"/>
      <c r="AI11" s="163" t="s">
        <v>70</v>
      </c>
      <c r="AJ11" s="163"/>
      <c r="AK11" s="163"/>
      <c r="AL11" s="163"/>
      <c r="AM11" s="163"/>
      <c r="AN11" s="163"/>
      <c r="AO11" s="163"/>
      <c r="AP11" s="163"/>
      <c r="AQ11" s="163"/>
      <c r="AR11" s="163"/>
      <c r="BC11" s="54"/>
      <c r="BD11" s="54"/>
    </row>
    <row r="12" spans="1:75" ht="30" customHeight="1" thickBot="1" x14ac:dyDescent="0.2">
      <c r="B12" s="34"/>
      <c r="C12" s="175">
        <f>基礎情報入力シート!$G$15</f>
        <v>0</v>
      </c>
      <c r="D12" s="175"/>
      <c r="E12" s="175"/>
      <c r="F12" s="175"/>
      <c r="G12" s="175"/>
      <c r="H12" s="175"/>
      <c r="I12" s="175"/>
      <c r="J12" s="175"/>
      <c r="K12" s="175"/>
      <c r="L12" s="175"/>
      <c r="M12" s="175"/>
      <c r="N12" s="175"/>
      <c r="O12" s="149" t="s">
        <v>1</v>
      </c>
      <c r="P12" s="149"/>
      <c r="Q12" s="163" t="s">
        <v>104</v>
      </c>
      <c r="R12" s="163"/>
      <c r="S12" s="175">
        <f>基礎情報入力シート!U13+基礎情報入力シート!U15+基礎情報入力シート!U16+基礎情報入力シート!AI14+基礎情報入力シート!AI15+基礎情報入力シート!AI16</f>
        <v>0</v>
      </c>
      <c r="T12" s="175"/>
      <c r="U12" s="175"/>
      <c r="V12" s="175"/>
      <c r="W12" s="175"/>
      <c r="X12" s="175"/>
      <c r="Y12" s="175"/>
      <c r="Z12" s="175"/>
      <c r="AA12" s="175"/>
      <c r="AB12" s="175"/>
      <c r="AC12" s="175"/>
      <c r="AD12" s="175"/>
      <c r="AE12" s="149" t="s">
        <v>1</v>
      </c>
      <c r="AF12" s="149"/>
      <c r="AG12" s="163" t="s">
        <v>4</v>
      </c>
      <c r="AH12" s="163"/>
      <c r="AI12" s="168">
        <f>C12+S12</f>
        <v>0</v>
      </c>
      <c r="AJ12" s="168"/>
      <c r="AK12" s="168"/>
      <c r="AL12" s="168"/>
      <c r="AM12" s="168"/>
      <c r="AN12" s="168"/>
      <c r="AO12" s="168"/>
      <c r="AP12" s="168"/>
      <c r="AQ12" s="168"/>
      <c r="AR12" s="168"/>
      <c r="AS12" s="149" t="s">
        <v>1</v>
      </c>
      <c r="AT12" s="171"/>
      <c r="AU12" s="169" t="s">
        <v>34</v>
      </c>
      <c r="AV12" s="170"/>
    </row>
    <row r="13" spans="1:75" ht="7.5" customHeight="1" thickTop="1" x14ac:dyDescent="0.15">
      <c r="A13" s="60"/>
      <c r="B13" s="60"/>
      <c r="C13" s="60"/>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row>
    <row r="14" spans="1:75" ht="20.100000000000001" customHeight="1" x14ac:dyDescent="0.15">
      <c r="B14" s="32" t="s">
        <v>96</v>
      </c>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row>
    <row r="15" spans="1:75" ht="30" customHeight="1" x14ac:dyDescent="0.15">
      <c r="B15" s="181" t="s">
        <v>63</v>
      </c>
      <c r="C15" s="181"/>
      <c r="D15" s="181"/>
      <c r="E15" s="181"/>
      <c r="F15" s="181"/>
      <c r="G15" s="19"/>
      <c r="H15" s="172" t="s">
        <v>27</v>
      </c>
      <c r="I15" s="173"/>
      <c r="J15" s="173"/>
      <c r="K15" s="173"/>
      <c r="L15" s="173"/>
      <c r="M15" s="173"/>
      <c r="N15" s="173"/>
      <c r="O15" s="173"/>
      <c r="P15" s="173"/>
      <c r="Q15" s="173"/>
      <c r="R15" s="173"/>
      <c r="S15" s="173"/>
      <c r="T15" s="173"/>
      <c r="U15" s="173"/>
      <c r="V15" s="173"/>
      <c r="W15" s="174"/>
      <c r="Y15" s="172" t="s">
        <v>28</v>
      </c>
      <c r="Z15" s="173"/>
      <c r="AA15" s="173"/>
      <c r="AB15" s="173"/>
      <c r="AC15" s="173"/>
      <c r="AD15" s="173"/>
      <c r="AE15" s="173"/>
      <c r="AF15" s="173"/>
      <c r="AG15" s="173"/>
      <c r="AH15" s="173"/>
      <c r="AI15" s="173"/>
      <c r="AJ15" s="173"/>
      <c r="AK15" s="173"/>
      <c r="AL15" s="173"/>
      <c r="AM15" s="173"/>
      <c r="AN15" s="174"/>
      <c r="AP15" s="172" t="s">
        <v>29</v>
      </c>
      <c r="AQ15" s="173"/>
      <c r="AR15" s="173"/>
      <c r="AS15" s="173"/>
      <c r="AT15" s="173"/>
      <c r="AU15" s="173"/>
      <c r="AV15" s="173"/>
      <c r="AW15" s="173"/>
      <c r="AX15" s="173"/>
      <c r="AY15" s="173"/>
      <c r="AZ15" s="173"/>
      <c r="BA15" s="173"/>
      <c r="BB15" s="173"/>
      <c r="BC15" s="173"/>
      <c r="BD15" s="173"/>
      <c r="BE15" s="174"/>
      <c r="BG15" s="172" t="s">
        <v>30</v>
      </c>
      <c r="BH15" s="173"/>
      <c r="BI15" s="173"/>
      <c r="BJ15" s="173"/>
      <c r="BK15" s="173"/>
      <c r="BL15" s="173"/>
      <c r="BM15" s="173"/>
      <c r="BN15" s="173"/>
      <c r="BO15" s="173"/>
      <c r="BP15" s="173"/>
      <c r="BQ15" s="173"/>
      <c r="BR15" s="173"/>
      <c r="BS15" s="173"/>
      <c r="BT15" s="173"/>
      <c r="BU15" s="173"/>
      <c r="BV15" s="174"/>
    </row>
    <row r="16" spans="1:75" ht="30" customHeight="1" x14ac:dyDescent="0.15">
      <c r="B16" s="149" t="s">
        <v>21</v>
      </c>
      <c r="C16" s="149"/>
      <c r="D16" s="149"/>
      <c r="E16" s="149"/>
      <c r="F16" s="149"/>
      <c r="G16" s="19"/>
      <c r="H16" s="160" t="s">
        <v>33</v>
      </c>
      <c r="I16" s="146"/>
      <c r="J16" s="146" t="s">
        <v>43</v>
      </c>
      <c r="K16" s="146"/>
      <c r="L16" s="146">
        <v>20</v>
      </c>
      <c r="M16" s="146"/>
      <c r="N16" s="159">
        <f>ROUNDDOWN(AS9/20,2)</f>
        <v>0</v>
      </c>
      <c r="O16" s="159"/>
      <c r="P16" s="159"/>
      <c r="Q16" s="159"/>
      <c r="R16" s="159"/>
      <c r="S16" s="159"/>
      <c r="T16" s="146" t="s">
        <v>1</v>
      </c>
      <c r="U16" s="146"/>
      <c r="V16" s="146" t="s">
        <v>38</v>
      </c>
      <c r="W16" s="164"/>
      <c r="Y16" s="160" t="s">
        <v>33</v>
      </c>
      <c r="Z16" s="146"/>
      <c r="AA16" s="146" t="s">
        <v>43</v>
      </c>
      <c r="AB16" s="146"/>
      <c r="AC16" s="146">
        <v>21</v>
      </c>
      <c r="AD16" s="146"/>
      <c r="AE16" s="159">
        <f>ROUNDDOWN(AS9/21,2)</f>
        <v>0</v>
      </c>
      <c r="AF16" s="159"/>
      <c r="AG16" s="159"/>
      <c r="AH16" s="159"/>
      <c r="AI16" s="159"/>
      <c r="AJ16" s="159"/>
      <c r="AK16" s="146" t="s">
        <v>1</v>
      </c>
      <c r="AL16" s="146"/>
      <c r="AM16" s="146" t="s">
        <v>46</v>
      </c>
      <c r="AN16" s="164"/>
      <c r="AP16" s="160" t="s">
        <v>33</v>
      </c>
      <c r="AQ16" s="146"/>
      <c r="AR16" s="146" t="s">
        <v>43</v>
      </c>
      <c r="AS16" s="146"/>
      <c r="AT16" s="146">
        <v>22</v>
      </c>
      <c r="AU16" s="146"/>
      <c r="AV16" s="165">
        <f>ROUNDDOWN(AS9/22,2)</f>
        <v>0</v>
      </c>
      <c r="AW16" s="165"/>
      <c r="AX16" s="165"/>
      <c r="AY16" s="165"/>
      <c r="AZ16" s="165"/>
      <c r="BA16" s="165"/>
      <c r="BB16" s="146" t="s">
        <v>1</v>
      </c>
      <c r="BC16" s="146"/>
      <c r="BD16" s="146" t="s">
        <v>49</v>
      </c>
      <c r="BE16" s="164"/>
      <c r="BG16" s="160" t="s">
        <v>33</v>
      </c>
      <c r="BH16" s="146"/>
      <c r="BI16" s="146" t="s">
        <v>43</v>
      </c>
      <c r="BJ16" s="146"/>
      <c r="BK16" s="146">
        <v>23</v>
      </c>
      <c r="BL16" s="146"/>
      <c r="BM16" s="159">
        <f>ROUNDDOWN(AS9/23,2)</f>
        <v>0</v>
      </c>
      <c r="BN16" s="159"/>
      <c r="BO16" s="159"/>
      <c r="BP16" s="159"/>
      <c r="BQ16" s="159"/>
      <c r="BR16" s="159"/>
      <c r="BS16" s="146" t="s">
        <v>1</v>
      </c>
      <c r="BT16" s="146"/>
      <c r="BU16" s="146" t="s">
        <v>52</v>
      </c>
      <c r="BV16" s="164"/>
    </row>
    <row r="17" spans="2:75" ht="30" customHeight="1" thickBot="1" x14ac:dyDescent="0.2">
      <c r="B17" s="149" t="s">
        <v>22</v>
      </c>
      <c r="C17" s="149"/>
      <c r="D17" s="149"/>
      <c r="E17" s="149"/>
      <c r="F17" s="149"/>
      <c r="G17" s="19"/>
      <c r="H17" s="160" t="s">
        <v>34</v>
      </c>
      <c r="I17" s="146"/>
      <c r="J17" s="146" t="s">
        <v>43</v>
      </c>
      <c r="K17" s="146"/>
      <c r="L17" s="146">
        <v>22</v>
      </c>
      <c r="M17" s="146"/>
      <c r="N17" s="159">
        <f>ROUNDDOWN(AI12/22,2)</f>
        <v>0</v>
      </c>
      <c r="O17" s="159"/>
      <c r="P17" s="159"/>
      <c r="Q17" s="159"/>
      <c r="R17" s="159"/>
      <c r="S17" s="159"/>
      <c r="T17" s="146" t="s">
        <v>1</v>
      </c>
      <c r="U17" s="146"/>
      <c r="V17" s="151" t="s">
        <v>39</v>
      </c>
      <c r="W17" s="152"/>
      <c r="Y17" s="160" t="s">
        <v>34</v>
      </c>
      <c r="Z17" s="146"/>
      <c r="AA17" s="146" t="s">
        <v>43</v>
      </c>
      <c r="AB17" s="146"/>
      <c r="AC17" s="146">
        <v>22</v>
      </c>
      <c r="AD17" s="146"/>
      <c r="AE17" s="159">
        <f>ROUNDDOWN(AI12/22,2)</f>
        <v>0</v>
      </c>
      <c r="AF17" s="159"/>
      <c r="AG17" s="159"/>
      <c r="AH17" s="159"/>
      <c r="AI17" s="159"/>
      <c r="AJ17" s="159"/>
      <c r="AK17" s="146" t="s">
        <v>1</v>
      </c>
      <c r="AL17" s="146"/>
      <c r="AM17" s="151" t="s">
        <v>47</v>
      </c>
      <c r="AN17" s="152"/>
      <c r="AP17" s="160" t="s">
        <v>34</v>
      </c>
      <c r="AQ17" s="146"/>
      <c r="AR17" s="146" t="s">
        <v>43</v>
      </c>
      <c r="AS17" s="146"/>
      <c r="AT17" s="146">
        <v>22</v>
      </c>
      <c r="AU17" s="146"/>
      <c r="AV17" s="177">
        <f>ROUNDDOWN(AI12/22,2)</f>
        <v>0</v>
      </c>
      <c r="AW17" s="177"/>
      <c r="AX17" s="177"/>
      <c r="AY17" s="177"/>
      <c r="AZ17" s="177"/>
      <c r="BA17" s="177"/>
      <c r="BB17" s="146" t="s">
        <v>1</v>
      </c>
      <c r="BC17" s="146"/>
      <c r="BD17" s="151" t="s">
        <v>50</v>
      </c>
      <c r="BE17" s="152"/>
      <c r="BG17" s="160" t="s">
        <v>34</v>
      </c>
      <c r="BH17" s="146"/>
      <c r="BI17" s="146" t="s">
        <v>43</v>
      </c>
      <c r="BJ17" s="146"/>
      <c r="BK17" s="146">
        <v>22</v>
      </c>
      <c r="BL17" s="146"/>
      <c r="BM17" s="182">
        <f>ROUNDDOWN(AI12/22,2)</f>
        <v>0</v>
      </c>
      <c r="BN17" s="182"/>
      <c r="BO17" s="182"/>
      <c r="BP17" s="182"/>
      <c r="BQ17" s="182"/>
      <c r="BR17" s="182"/>
      <c r="BS17" s="146" t="s">
        <v>1</v>
      </c>
      <c r="BT17" s="146"/>
      <c r="BU17" s="151" t="s">
        <v>53</v>
      </c>
      <c r="BV17" s="152"/>
    </row>
    <row r="18" spans="2:75" ht="30" customHeight="1" thickBot="1" x14ac:dyDescent="0.2">
      <c r="B18" s="149" t="s">
        <v>24</v>
      </c>
      <c r="C18" s="149"/>
      <c r="D18" s="149"/>
      <c r="E18" s="149"/>
      <c r="F18" s="149"/>
      <c r="G18" s="19"/>
      <c r="H18" s="160" t="s">
        <v>38</v>
      </c>
      <c r="I18" s="146"/>
      <c r="J18" s="146" t="s">
        <v>44</v>
      </c>
      <c r="K18" s="146"/>
      <c r="L18" s="146" t="s">
        <v>45</v>
      </c>
      <c r="M18" s="146"/>
      <c r="N18" s="153">
        <f>ROUNDDOWN(N16+N17,0)</f>
        <v>0</v>
      </c>
      <c r="O18" s="153"/>
      <c r="P18" s="153"/>
      <c r="Q18" s="153"/>
      <c r="R18" s="153"/>
      <c r="S18" s="153"/>
      <c r="T18" s="146" t="s">
        <v>1</v>
      </c>
      <c r="U18" s="146"/>
      <c r="V18" s="154" t="s">
        <v>40</v>
      </c>
      <c r="W18" s="155"/>
      <c r="Y18" s="160" t="s">
        <v>46</v>
      </c>
      <c r="Z18" s="146"/>
      <c r="AA18" s="146" t="s">
        <v>44</v>
      </c>
      <c r="AB18" s="146"/>
      <c r="AC18" s="146" t="s">
        <v>47</v>
      </c>
      <c r="AD18" s="146"/>
      <c r="AE18" s="153">
        <f>ROUNDDOWN(AE16+AE17,0)</f>
        <v>0</v>
      </c>
      <c r="AF18" s="153"/>
      <c r="AG18" s="153"/>
      <c r="AH18" s="153"/>
      <c r="AI18" s="153"/>
      <c r="AJ18" s="153"/>
      <c r="AK18" s="146" t="s">
        <v>1</v>
      </c>
      <c r="AL18" s="146"/>
      <c r="AM18" s="154" t="s">
        <v>48</v>
      </c>
      <c r="AN18" s="155"/>
      <c r="AP18" s="176" t="s">
        <v>49</v>
      </c>
      <c r="AQ18" s="146"/>
      <c r="AR18" s="146" t="s">
        <v>44</v>
      </c>
      <c r="AS18" s="146"/>
      <c r="AT18" s="146" t="s">
        <v>50</v>
      </c>
      <c r="AU18" s="146"/>
      <c r="AV18" s="153">
        <f>ROUNDDOWN(AV16+AV17,0)</f>
        <v>0</v>
      </c>
      <c r="AW18" s="153"/>
      <c r="AX18" s="153"/>
      <c r="AY18" s="153"/>
      <c r="AZ18" s="153"/>
      <c r="BA18" s="153"/>
      <c r="BB18" s="146" t="s">
        <v>1</v>
      </c>
      <c r="BC18" s="146"/>
      <c r="BD18" s="154" t="s">
        <v>51</v>
      </c>
      <c r="BE18" s="155"/>
      <c r="BG18" s="160" t="s">
        <v>52</v>
      </c>
      <c r="BH18" s="146"/>
      <c r="BI18" s="146" t="s">
        <v>44</v>
      </c>
      <c r="BJ18" s="146"/>
      <c r="BK18" s="146" t="s">
        <v>53</v>
      </c>
      <c r="BL18" s="146"/>
      <c r="BM18" s="153">
        <f>ROUNDDOWN(BM16+BM17,0)</f>
        <v>0</v>
      </c>
      <c r="BN18" s="153"/>
      <c r="BO18" s="153"/>
      <c r="BP18" s="153"/>
      <c r="BQ18" s="153"/>
      <c r="BR18" s="153"/>
      <c r="BS18" s="146" t="s">
        <v>1</v>
      </c>
      <c r="BT18" s="146"/>
      <c r="BU18" s="154" t="s">
        <v>54</v>
      </c>
      <c r="BV18" s="155"/>
    </row>
    <row r="19" spans="2:75" ht="8.25" customHeight="1" x14ac:dyDescent="0.15">
      <c r="D19" s="61"/>
      <c r="E19" s="61"/>
      <c r="F19" s="61"/>
      <c r="G19" s="61"/>
      <c r="H19" s="61"/>
      <c r="I19" s="61"/>
      <c r="J19" s="61"/>
      <c r="K19" s="61"/>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row>
    <row r="20" spans="2:75" ht="20.100000000000001" customHeight="1" x14ac:dyDescent="0.15">
      <c r="B20" s="48" t="s">
        <v>97</v>
      </c>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row>
    <row r="21" spans="2:75" ht="20.100000000000001" customHeight="1" x14ac:dyDescent="0.15">
      <c r="B21" s="62"/>
      <c r="D21" s="147" t="s">
        <v>5</v>
      </c>
      <c r="E21" s="147"/>
      <c r="F21" s="147"/>
      <c r="G21" s="147"/>
      <c r="H21" s="147"/>
      <c r="I21" s="147"/>
      <c r="J21" s="147"/>
      <c r="K21" s="147"/>
      <c r="L21" s="147"/>
      <c r="M21" s="147"/>
      <c r="AB21" s="33" t="s">
        <v>41</v>
      </c>
      <c r="AC21" s="20"/>
      <c r="AD21" s="20"/>
      <c r="AE21" s="20"/>
      <c r="AF21" s="20"/>
      <c r="AG21" s="20"/>
      <c r="AH21" s="20"/>
      <c r="AI21" s="20"/>
      <c r="AJ21" s="20"/>
      <c r="AK21" s="20"/>
    </row>
    <row r="22" spans="2:75" ht="30" customHeight="1" x14ac:dyDescent="0.15">
      <c r="B22" s="62"/>
      <c r="C22" s="57" t="s">
        <v>8</v>
      </c>
      <c r="D22" s="156" t="e">
        <f>AVERAGE(基礎情報入力シート!G19:K24, 基礎情報入力シート!U19:V24)</f>
        <v>#DIV/0!</v>
      </c>
      <c r="E22" s="156"/>
      <c r="F22" s="156"/>
      <c r="G22" s="156"/>
      <c r="H22" s="156"/>
      <c r="I22" s="156"/>
      <c r="J22" s="156"/>
      <c r="K22" s="156"/>
      <c r="L22" s="156"/>
      <c r="M22" s="156"/>
      <c r="N22" s="57" t="s">
        <v>9</v>
      </c>
      <c r="O22" s="147" t="s">
        <v>1</v>
      </c>
      <c r="P22" s="147"/>
      <c r="Q22" s="147" t="s">
        <v>7</v>
      </c>
      <c r="R22" s="147"/>
      <c r="S22" s="57" t="s">
        <v>8</v>
      </c>
      <c r="T22" s="157" t="s">
        <v>35</v>
      </c>
      <c r="U22" s="157"/>
      <c r="V22" s="157"/>
      <c r="W22" s="157"/>
      <c r="X22" s="157"/>
      <c r="Y22" s="57" t="s">
        <v>9</v>
      </c>
      <c r="Z22" s="147" t="s">
        <v>4</v>
      </c>
      <c r="AA22" s="147"/>
      <c r="AB22" s="156" t="e">
        <f>IF(D22="","",ROUND(D22/22,-1))</f>
        <v>#DIV/0!</v>
      </c>
      <c r="AC22" s="156"/>
      <c r="AD22" s="156"/>
      <c r="AE22" s="156"/>
      <c r="AF22" s="156"/>
      <c r="AG22" s="156"/>
      <c r="AH22" s="156"/>
      <c r="AI22" s="156"/>
      <c r="AJ22" s="156"/>
      <c r="AK22" s="156"/>
      <c r="AL22" s="147" t="s">
        <v>1</v>
      </c>
      <c r="AM22" s="147"/>
      <c r="AN22" s="7"/>
      <c r="AO22" s="7"/>
      <c r="AP22" s="7"/>
      <c r="AQ22" s="7"/>
      <c r="BV22" s="25"/>
      <c r="BW22" s="25"/>
    </row>
    <row r="23" spans="2:75" ht="20.100000000000001" customHeight="1" thickBot="1" x14ac:dyDescent="0.2">
      <c r="B23" s="62"/>
      <c r="D23" s="147" t="s">
        <v>25</v>
      </c>
      <c r="E23" s="147"/>
      <c r="F23" s="147"/>
      <c r="G23" s="147"/>
      <c r="H23" s="147"/>
      <c r="I23" s="147"/>
      <c r="J23" s="147"/>
      <c r="K23" s="147"/>
      <c r="L23" s="147"/>
      <c r="M23" s="147"/>
      <c r="T23" s="188" t="s">
        <v>26</v>
      </c>
      <c r="U23" s="188"/>
      <c r="V23" s="188"/>
      <c r="W23" s="188"/>
      <c r="X23" s="188"/>
      <c r="AB23" s="33" t="s">
        <v>42</v>
      </c>
      <c r="AC23" s="20"/>
      <c r="AD23" s="20"/>
      <c r="AE23" s="20"/>
      <c r="AF23" s="20"/>
      <c r="AG23" s="20"/>
      <c r="AH23" s="20"/>
      <c r="AI23" s="20"/>
      <c r="AJ23" s="20"/>
      <c r="AK23" s="20"/>
    </row>
    <row r="24" spans="2:75" ht="30" customHeight="1" thickBot="1" x14ac:dyDescent="0.2">
      <c r="B24" s="62"/>
      <c r="C24" s="57" t="s">
        <v>8</v>
      </c>
      <c r="D24" s="166" t="e">
        <f>$AB$22</f>
        <v>#DIV/0!</v>
      </c>
      <c r="E24" s="166"/>
      <c r="F24" s="166"/>
      <c r="G24" s="166"/>
      <c r="H24" s="166"/>
      <c r="I24" s="166"/>
      <c r="J24" s="166"/>
      <c r="K24" s="166"/>
      <c r="L24" s="166"/>
      <c r="M24" s="166"/>
      <c r="N24" s="57" t="s">
        <v>9</v>
      </c>
      <c r="O24" s="147" t="s">
        <v>1</v>
      </c>
      <c r="P24" s="147"/>
      <c r="Q24" s="147" t="s">
        <v>7</v>
      </c>
      <c r="R24" s="147"/>
      <c r="S24" s="57" t="s">
        <v>8</v>
      </c>
      <c r="T24" s="157" t="s">
        <v>36</v>
      </c>
      <c r="U24" s="157"/>
      <c r="V24" s="157"/>
      <c r="W24" s="157"/>
      <c r="X24" s="157"/>
      <c r="Y24" s="57" t="s">
        <v>9</v>
      </c>
      <c r="Z24" s="147" t="s">
        <v>4</v>
      </c>
      <c r="AA24" s="147"/>
      <c r="AB24" s="189" t="str">
        <f>IFERROR(ROUND(D24*2/3,0),"")</f>
        <v/>
      </c>
      <c r="AC24" s="189"/>
      <c r="AD24" s="189"/>
      <c r="AE24" s="189"/>
      <c r="AF24" s="189"/>
      <c r="AG24" s="189"/>
      <c r="AH24" s="189"/>
      <c r="AI24" s="189"/>
      <c r="AJ24" s="189"/>
      <c r="AK24" s="189"/>
      <c r="AL24" s="147" t="s">
        <v>1</v>
      </c>
      <c r="AM24" s="147"/>
      <c r="AN24" s="154" t="s">
        <v>55</v>
      </c>
      <c r="AO24" s="155"/>
      <c r="AP24" s="21"/>
      <c r="AQ24" s="21"/>
      <c r="AR24" s="21"/>
      <c r="AS24" s="21"/>
      <c r="AT24" s="21"/>
      <c r="AU24" s="21"/>
      <c r="AV24" s="21"/>
      <c r="AW24" s="7"/>
      <c r="AX24" s="7"/>
      <c r="BA24" s="25"/>
      <c r="BB24" s="25"/>
      <c r="BC24" s="25"/>
      <c r="BD24" s="25"/>
      <c r="BE24" s="25"/>
      <c r="BF24" s="25"/>
      <c r="BG24" s="25"/>
      <c r="BH24" s="25"/>
      <c r="BR24" s="7"/>
      <c r="BS24" s="7"/>
      <c r="BT24" s="7"/>
      <c r="BU24" s="7"/>
      <c r="BV24" s="7"/>
      <c r="BW24" s="25"/>
    </row>
    <row r="25" spans="2:75" ht="8.25" customHeight="1" thickTop="1" x14ac:dyDescent="0.15">
      <c r="B25" s="62"/>
      <c r="C25" s="57"/>
      <c r="D25" s="59"/>
      <c r="E25" s="59"/>
      <c r="F25" s="59"/>
      <c r="G25" s="59"/>
      <c r="H25" s="59"/>
      <c r="I25" s="59"/>
      <c r="J25" s="59"/>
      <c r="K25" s="59"/>
      <c r="L25" s="59"/>
      <c r="M25" s="59"/>
      <c r="N25" s="57"/>
      <c r="O25" s="57"/>
      <c r="P25" s="57"/>
      <c r="Q25" s="57"/>
      <c r="R25" s="57"/>
      <c r="S25" s="57"/>
      <c r="T25" s="58"/>
      <c r="U25" s="58"/>
      <c r="V25" s="58"/>
      <c r="W25" s="58"/>
      <c r="X25" s="58"/>
      <c r="Y25" s="57"/>
      <c r="Z25" s="57"/>
      <c r="AA25" s="57"/>
      <c r="AB25" s="59"/>
      <c r="AC25" s="59"/>
      <c r="AD25" s="59"/>
      <c r="AE25" s="59"/>
      <c r="AF25" s="59"/>
      <c r="AG25" s="59"/>
      <c r="AH25" s="59"/>
      <c r="AI25" s="59"/>
      <c r="AJ25" s="59"/>
      <c r="AK25" s="59"/>
      <c r="AL25" s="57"/>
      <c r="AM25" s="57"/>
      <c r="AN25" s="18"/>
      <c r="AO25" s="18"/>
      <c r="AP25" s="18"/>
      <c r="AQ25" s="18"/>
      <c r="AR25" s="18"/>
      <c r="AS25" s="18"/>
      <c r="AT25" s="18"/>
      <c r="AU25" s="18"/>
      <c r="AV25" s="18"/>
      <c r="AW25" s="17"/>
      <c r="AX25" s="17"/>
      <c r="AY25" s="15"/>
      <c r="AZ25" s="15"/>
      <c r="BA25" s="25"/>
      <c r="BB25" s="25"/>
      <c r="BC25" s="25"/>
      <c r="BD25" s="25"/>
      <c r="BE25" s="25"/>
      <c r="BF25" s="25"/>
      <c r="BG25" s="25"/>
      <c r="BH25" s="25"/>
      <c r="BI25" s="25"/>
      <c r="BP25" s="7"/>
      <c r="BR25" s="7"/>
      <c r="BS25" s="7"/>
      <c r="BT25" s="7"/>
      <c r="BU25" s="7"/>
      <c r="BV25" s="7"/>
      <c r="BW25" s="25"/>
    </row>
    <row r="26" spans="2:75" ht="20.100000000000001" customHeight="1" x14ac:dyDescent="0.15">
      <c r="B26" s="185" t="s">
        <v>98</v>
      </c>
      <c r="C26" s="185"/>
      <c r="D26" s="185"/>
      <c r="E26" s="185"/>
      <c r="F26" s="185"/>
      <c r="G26" s="185"/>
      <c r="H26" s="185"/>
      <c r="I26" s="185"/>
      <c r="J26" s="185"/>
      <c r="K26" s="185"/>
      <c r="L26" s="185"/>
      <c r="M26" s="185"/>
      <c r="N26" s="185"/>
      <c r="O26" s="185"/>
      <c r="P26" s="185"/>
      <c r="Q26" s="185"/>
      <c r="R26" s="185"/>
      <c r="S26" s="185"/>
      <c r="T26" s="185"/>
      <c r="U26" s="185"/>
      <c r="V26" s="185"/>
      <c r="W26" s="185"/>
      <c r="X26" s="185"/>
      <c r="Y26" s="185"/>
      <c r="Z26" s="185"/>
      <c r="AA26" s="185"/>
      <c r="AB26" s="185"/>
      <c r="AC26" s="185"/>
      <c r="AD26" s="185"/>
      <c r="AE26" s="185"/>
      <c r="AF26" s="185"/>
      <c r="AG26" s="185"/>
      <c r="AH26" s="185"/>
      <c r="AI26" s="185"/>
      <c r="AJ26" s="185"/>
      <c r="AK26" s="185"/>
      <c r="AL26" s="185"/>
      <c r="AM26" s="185"/>
      <c r="AN26" s="185"/>
      <c r="AO26" s="185"/>
      <c r="AP26" s="185"/>
      <c r="AQ26" s="185"/>
      <c r="AR26" s="185"/>
      <c r="AS26" s="185"/>
      <c r="AT26" s="185"/>
      <c r="AU26" s="185"/>
      <c r="AV26" s="185"/>
      <c r="AW26" s="185"/>
      <c r="AX26" s="185"/>
      <c r="AY26" s="185"/>
      <c r="AZ26" s="185"/>
      <c r="BA26" s="185"/>
      <c r="BB26" s="185"/>
      <c r="BC26" s="185"/>
      <c r="BD26" s="185"/>
      <c r="BE26" s="185"/>
      <c r="BF26" s="185"/>
      <c r="BG26" s="185"/>
      <c r="BH26" s="185"/>
      <c r="BI26" s="185"/>
      <c r="BJ26" s="185"/>
      <c r="BK26" s="185"/>
      <c r="BL26" s="185"/>
      <c r="BM26" s="185"/>
      <c r="BN26" s="185"/>
      <c r="BO26" s="185"/>
      <c r="BP26" s="185"/>
      <c r="BQ26" s="185"/>
      <c r="BR26" s="185"/>
      <c r="BS26" s="185"/>
      <c r="BT26" s="185"/>
      <c r="BU26" s="185"/>
      <c r="BV26" s="185"/>
      <c r="BW26" s="25"/>
    </row>
    <row r="27" spans="2:75" ht="30" customHeight="1" x14ac:dyDescent="0.15">
      <c r="B27" s="181" t="s">
        <v>63</v>
      </c>
      <c r="C27" s="181"/>
      <c r="D27" s="181"/>
      <c r="E27" s="181"/>
      <c r="F27" s="181"/>
      <c r="G27" s="19"/>
      <c r="H27" s="172" t="s">
        <v>27</v>
      </c>
      <c r="I27" s="173"/>
      <c r="J27" s="173"/>
      <c r="K27" s="173"/>
      <c r="L27" s="173"/>
      <c r="M27" s="173"/>
      <c r="N27" s="173"/>
      <c r="O27" s="173"/>
      <c r="P27" s="173"/>
      <c r="Q27" s="173"/>
      <c r="R27" s="173"/>
      <c r="S27" s="173"/>
      <c r="T27" s="173"/>
      <c r="U27" s="173"/>
      <c r="V27" s="173"/>
      <c r="W27" s="174"/>
      <c r="X27" s="63"/>
      <c r="Y27" s="172" t="s">
        <v>28</v>
      </c>
      <c r="Z27" s="173"/>
      <c r="AA27" s="173"/>
      <c r="AB27" s="173"/>
      <c r="AC27" s="173"/>
      <c r="AD27" s="173"/>
      <c r="AE27" s="173"/>
      <c r="AF27" s="173"/>
      <c r="AG27" s="173"/>
      <c r="AH27" s="173"/>
      <c r="AI27" s="173"/>
      <c r="AJ27" s="173"/>
      <c r="AK27" s="173"/>
      <c r="AL27" s="173"/>
      <c r="AM27" s="173"/>
      <c r="AN27" s="174"/>
      <c r="AO27" s="63"/>
      <c r="AP27" s="172" t="s">
        <v>29</v>
      </c>
      <c r="AQ27" s="173"/>
      <c r="AR27" s="173"/>
      <c r="AS27" s="173"/>
      <c r="AT27" s="173"/>
      <c r="AU27" s="173"/>
      <c r="AV27" s="173"/>
      <c r="AW27" s="173"/>
      <c r="AX27" s="173"/>
      <c r="AY27" s="173"/>
      <c r="AZ27" s="173"/>
      <c r="BA27" s="173"/>
      <c r="BB27" s="173"/>
      <c r="BC27" s="173"/>
      <c r="BD27" s="173"/>
      <c r="BE27" s="174"/>
      <c r="BF27" s="63"/>
      <c r="BG27" s="172" t="s">
        <v>30</v>
      </c>
      <c r="BH27" s="173"/>
      <c r="BI27" s="173"/>
      <c r="BJ27" s="173"/>
      <c r="BK27" s="173"/>
      <c r="BL27" s="173"/>
      <c r="BM27" s="173"/>
      <c r="BN27" s="173"/>
      <c r="BO27" s="173"/>
      <c r="BP27" s="173"/>
      <c r="BQ27" s="173"/>
      <c r="BR27" s="173"/>
      <c r="BS27" s="173"/>
      <c r="BT27" s="173"/>
      <c r="BU27" s="173"/>
      <c r="BV27" s="174"/>
      <c r="BW27" s="25"/>
    </row>
    <row r="28" spans="2:75" ht="30" customHeight="1" x14ac:dyDescent="0.15">
      <c r="B28" s="148" t="s">
        <v>106</v>
      </c>
      <c r="C28" s="149"/>
      <c r="D28" s="149"/>
      <c r="E28" s="149"/>
      <c r="F28" s="149"/>
      <c r="G28" s="19"/>
      <c r="H28" s="186" t="s">
        <v>56</v>
      </c>
      <c r="I28" s="187"/>
      <c r="J28" s="178">
        <f>$N$18</f>
        <v>0</v>
      </c>
      <c r="K28" s="179"/>
      <c r="L28" s="179"/>
      <c r="M28" s="179"/>
      <c r="N28" s="179"/>
      <c r="O28" s="150" t="str">
        <f>IF(J28&lt;S28,"＜","＞")</f>
        <v>＜</v>
      </c>
      <c r="P28" s="150"/>
      <c r="Q28" s="150" t="s">
        <v>55</v>
      </c>
      <c r="R28" s="150"/>
      <c r="S28" s="190" t="str">
        <f>$AB$24</f>
        <v/>
      </c>
      <c r="T28" s="179"/>
      <c r="U28" s="179"/>
      <c r="V28" s="179"/>
      <c r="W28" s="180"/>
      <c r="Y28" s="184" t="s">
        <v>48</v>
      </c>
      <c r="Z28" s="179"/>
      <c r="AA28" s="178">
        <f>$AE$18</f>
        <v>0</v>
      </c>
      <c r="AB28" s="179"/>
      <c r="AC28" s="179"/>
      <c r="AD28" s="179"/>
      <c r="AE28" s="179"/>
      <c r="AF28" s="150" t="str">
        <f>IF(AA28&lt;AJ28,"＜","＞")</f>
        <v>＜</v>
      </c>
      <c r="AG28" s="150"/>
      <c r="AH28" s="150" t="s">
        <v>55</v>
      </c>
      <c r="AI28" s="150"/>
      <c r="AJ28" s="190" t="str">
        <f>$AB$24</f>
        <v/>
      </c>
      <c r="AK28" s="179"/>
      <c r="AL28" s="179"/>
      <c r="AM28" s="179"/>
      <c r="AN28" s="180"/>
      <c r="AP28" s="184" t="s">
        <v>51</v>
      </c>
      <c r="AQ28" s="179"/>
      <c r="AR28" s="178">
        <f>$AV$18</f>
        <v>0</v>
      </c>
      <c r="AS28" s="179"/>
      <c r="AT28" s="179"/>
      <c r="AU28" s="179"/>
      <c r="AV28" s="179"/>
      <c r="AW28" s="150" t="str">
        <f>IF(AR28&lt;BA28,"＜","＞")</f>
        <v>＜</v>
      </c>
      <c r="AX28" s="150"/>
      <c r="AY28" s="150" t="s">
        <v>55</v>
      </c>
      <c r="AZ28" s="150"/>
      <c r="BA28" s="178" t="str">
        <f>$AB$24</f>
        <v/>
      </c>
      <c r="BB28" s="179"/>
      <c r="BC28" s="179"/>
      <c r="BD28" s="179"/>
      <c r="BE28" s="180"/>
      <c r="BG28" s="184" t="s">
        <v>54</v>
      </c>
      <c r="BH28" s="179"/>
      <c r="BI28" s="178">
        <f>$BM$18</f>
        <v>0</v>
      </c>
      <c r="BJ28" s="179"/>
      <c r="BK28" s="179"/>
      <c r="BL28" s="179"/>
      <c r="BM28" s="179"/>
      <c r="BN28" s="150" t="str">
        <f>IF(BI28&lt;BR28,"＜","＞")</f>
        <v>＜</v>
      </c>
      <c r="BO28" s="150"/>
      <c r="BP28" s="150" t="s">
        <v>55</v>
      </c>
      <c r="BQ28" s="150"/>
      <c r="BR28" s="190" t="str">
        <f>$AB$24</f>
        <v/>
      </c>
      <c r="BS28" s="179"/>
      <c r="BT28" s="179"/>
      <c r="BU28" s="179"/>
      <c r="BV28" s="180"/>
      <c r="BW28" s="25"/>
    </row>
    <row r="29" spans="2:75" ht="30" customHeight="1" x14ac:dyDescent="0.15">
      <c r="B29" s="148" t="s">
        <v>57</v>
      </c>
      <c r="C29" s="149"/>
      <c r="D29" s="149"/>
      <c r="E29" s="149"/>
      <c r="F29" s="149"/>
      <c r="G29" s="19"/>
      <c r="H29" s="184" t="str">
        <f>IF(J28&lt;S28,"支給対象","支給対象外")</f>
        <v>支給対象</v>
      </c>
      <c r="I29" s="179"/>
      <c r="J29" s="179"/>
      <c r="K29" s="179"/>
      <c r="L29" s="179"/>
      <c r="M29" s="179"/>
      <c r="N29" s="179"/>
      <c r="O29" s="179"/>
      <c r="P29" s="179"/>
      <c r="Q29" s="179"/>
      <c r="R29" s="179"/>
      <c r="S29" s="179"/>
      <c r="T29" s="179"/>
      <c r="U29" s="179"/>
      <c r="V29" s="179"/>
      <c r="W29" s="180"/>
      <c r="Y29" s="184" t="str">
        <f>IF(AA28&lt;AJ28,"支給対象","支給対象外")</f>
        <v>支給対象</v>
      </c>
      <c r="Z29" s="179"/>
      <c r="AA29" s="179"/>
      <c r="AB29" s="179"/>
      <c r="AC29" s="179"/>
      <c r="AD29" s="179"/>
      <c r="AE29" s="179"/>
      <c r="AF29" s="179"/>
      <c r="AG29" s="179"/>
      <c r="AH29" s="179"/>
      <c r="AI29" s="179"/>
      <c r="AJ29" s="179"/>
      <c r="AK29" s="179"/>
      <c r="AL29" s="179"/>
      <c r="AM29" s="179"/>
      <c r="AN29" s="180"/>
      <c r="AP29" s="184" t="str">
        <f>IF(AR28&lt;BA28,"支給対象","支給対象外")</f>
        <v>支給対象</v>
      </c>
      <c r="AQ29" s="179"/>
      <c r="AR29" s="179"/>
      <c r="AS29" s="179"/>
      <c r="AT29" s="179"/>
      <c r="AU29" s="179"/>
      <c r="AV29" s="179"/>
      <c r="AW29" s="179"/>
      <c r="AX29" s="179"/>
      <c r="AY29" s="179"/>
      <c r="AZ29" s="179"/>
      <c r="BA29" s="179"/>
      <c r="BB29" s="179"/>
      <c r="BC29" s="179"/>
      <c r="BD29" s="179"/>
      <c r="BE29" s="180"/>
      <c r="BG29" s="184" t="str">
        <f>IF(BI28&lt;BR28,"支給対象","支給対象外")</f>
        <v>支給対象</v>
      </c>
      <c r="BH29" s="179"/>
      <c r="BI29" s="179"/>
      <c r="BJ29" s="179"/>
      <c r="BK29" s="179"/>
      <c r="BL29" s="179"/>
      <c r="BM29" s="179"/>
      <c r="BN29" s="179"/>
      <c r="BO29" s="179"/>
      <c r="BP29" s="179"/>
      <c r="BQ29" s="179"/>
      <c r="BR29" s="179"/>
      <c r="BS29" s="179"/>
      <c r="BT29" s="179"/>
      <c r="BU29" s="179"/>
      <c r="BV29" s="180"/>
      <c r="BW29" s="25"/>
    </row>
    <row r="30" spans="2:75" ht="6.75" customHeight="1" x14ac:dyDescent="0.15">
      <c r="B30" s="62"/>
      <c r="C30" s="62"/>
      <c r="E30" s="10"/>
      <c r="F30" s="11"/>
      <c r="G30" s="11"/>
      <c r="H30" s="11"/>
      <c r="I30" s="11"/>
      <c r="J30" s="62"/>
      <c r="Q30" s="62"/>
      <c r="S30" s="62"/>
      <c r="U30" s="62"/>
      <c r="V30" s="62"/>
      <c r="W30" s="62"/>
      <c r="X30" s="62"/>
      <c r="Y30" s="11"/>
      <c r="Z30" s="11"/>
      <c r="AA30" s="11"/>
      <c r="AB30" s="62"/>
      <c r="AC30" s="62"/>
      <c r="AD30" s="62"/>
      <c r="AE30" s="62"/>
      <c r="AF30" s="62"/>
      <c r="AI30" s="62"/>
      <c r="AJ30" s="62"/>
      <c r="AK30" s="62"/>
      <c r="AL30" s="62"/>
      <c r="AM30" s="62"/>
      <c r="AN30" s="62"/>
      <c r="AO30" s="62"/>
      <c r="AP30" s="62"/>
      <c r="AQ30" s="62"/>
      <c r="AR30" s="8"/>
      <c r="AS30" s="8"/>
      <c r="AT30" s="8"/>
      <c r="AU30" s="8"/>
      <c r="AV30" s="8"/>
      <c r="AW30" s="8"/>
      <c r="AX30" s="8"/>
      <c r="AY30" s="62"/>
      <c r="BN30" s="62"/>
      <c r="BO30" s="62"/>
      <c r="BP30" s="62"/>
      <c r="BQ30" s="8"/>
      <c r="BR30" s="8"/>
      <c r="BS30" s="8"/>
      <c r="BT30" s="8"/>
      <c r="BU30" s="8"/>
      <c r="BV30" s="9"/>
    </row>
    <row r="31" spans="2:75" ht="20.100000000000001" customHeight="1" x14ac:dyDescent="0.15">
      <c r="B31" s="49" t="s">
        <v>99</v>
      </c>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BN31" s="62"/>
      <c r="BO31" s="62"/>
    </row>
    <row r="32" spans="2:75" ht="20.100000000000001" customHeight="1" x14ac:dyDescent="0.15">
      <c r="B32" s="158" t="s">
        <v>23</v>
      </c>
      <c r="C32" s="158"/>
      <c r="D32" s="158"/>
      <c r="E32" s="158"/>
      <c r="F32" s="158"/>
      <c r="G32" s="158"/>
      <c r="H32" s="158"/>
      <c r="I32" s="158"/>
      <c r="J32" s="158"/>
      <c r="L32" s="147" t="s">
        <v>60</v>
      </c>
      <c r="M32" s="147"/>
      <c r="N32" s="147"/>
      <c r="O32" s="147"/>
      <c r="P32" s="147"/>
      <c r="Q32" s="147"/>
      <c r="R32" s="147"/>
      <c r="S32" s="147"/>
      <c r="T32" s="147"/>
      <c r="U32" s="147"/>
      <c r="V32" s="147"/>
      <c r="W32" s="147"/>
      <c r="X32" s="147"/>
      <c r="Y32" s="147"/>
      <c r="Z32" s="147"/>
      <c r="AA32" s="147"/>
      <c r="AB32" s="147"/>
      <c r="AC32" s="147"/>
      <c r="AF32" s="147" t="s">
        <v>61</v>
      </c>
      <c r="AG32" s="147"/>
      <c r="AH32" s="147"/>
      <c r="AI32" s="147"/>
      <c r="AJ32" s="147"/>
      <c r="AK32" s="147"/>
      <c r="AL32" s="147"/>
      <c r="AM32" s="147"/>
      <c r="AN32" s="147"/>
      <c r="AO32" s="147"/>
      <c r="AP32" s="147"/>
      <c r="AQ32" s="147"/>
      <c r="AR32" s="147"/>
      <c r="AS32" s="147"/>
      <c r="AT32" s="147"/>
      <c r="AU32" s="147"/>
      <c r="AV32" s="147"/>
      <c r="AW32" s="147"/>
      <c r="AZ32" s="147" t="s">
        <v>62</v>
      </c>
      <c r="BA32" s="147"/>
      <c r="BB32" s="147"/>
      <c r="BC32" s="147"/>
      <c r="BD32" s="147"/>
      <c r="BE32" s="147"/>
      <c r="BF32" s="147"/>
      <c r="BG32" s="147"/>
      <c r="BH32" s="147"/>
      <c r="BI32" s="147"/>
      <c r="BJ32" s="28"/>
      <c r="BK32" s="28"/>
      <c r="BL32" s="28"/>
      <c r="BM32" s="64"/>
      <c r="BN32" s="64"/>
      <c r="BO32" s="64"/>
      <c r="BP32" s="28"/>
      <c r="BQ32" s="28"/>
      <c r="BR32" s="28"/>
      <c r="BS32" s="28"/>
      <c r="BT32" s="28"/>
      <c r="BU32" s="28"/>
      <c r="BV32" s="28"/>
      <c r="BW32" s="64"/>
    </row>
    <row r="33" spans="2:75" ht="8.25" customHeight="1" x14ac:dyDescent="0.15">
      <c r="C33" s="62"/>
      <c r="D33" s="62"/>
      <c r="E33" s="62"/>
      <c r="F33" s="62"/>
      <c r="G33" s="62"/>
      <c r="Q33" s="62"/>
      <c r="BD33" s="62"/>
      <c r="BE33" s="62"/>
      <c r="BF33" s="62"/>
      <c r="BH33" s="29"/>
      <c r="BI33" s="29"/>
      <c r="BJ33" s="29"/>
      <c r="BK33" s="29"/>
      <c r="BL33" s="29"/>
      <c r="BM33" s="64"/>
      <c r="BN33" s="64"/>
      <c r="BO33" s="64"/>
      <c r="BP33" s="29"/>
      <c r="BQ33" s="29"/>
      <c r="BR33" s="29"/>
      <c r="BS33" s="29"/>
      <c r="BT33" s="29"/>
      <c r="BU33" s="29"/>
      <c r="BV33" s="29"/>
      <c r="BW33" s="64"/>
    </row>
    <row r="34" spans="2:75" ht="30" customHeight="1" x14ac:dyDescent="0.15">
      <c r="B34" s="195" t="s">
        <v>64</v>
      </c>
      <c r="C34" s="195"/>
      <c r="D34" s="195"/>
      <c r="E34" s="195"/>
      <c r="F34" s="195"/>
      <c r="G34" s="195"/>
      <c r="H34" s="195"/>
      <c r="I34" s="195"/>
      <c r="J34" s="195"/>
      <c r="L34" s="57" t="s">
        <v>8</v>
      </c>
      <c r="M34" s="192" t="s">
        <v>55</v>
      </c>
      <c r="N34" s="192"/>
      <c r="O34" s="193" t="str">
        <f>$AB$24</f>
        <v/>
      </c>
      <c r="P34" s="193"/>
      <c r="Q34" s="193"/>
      <c r="R34" s="193"/>
      <c r="S34" s="193"/>
      <c r="T34" s="193"/>
      <c r="U34" s="147" t="s">
        <v>1</v>
      </c>
      <c r="V34" s="147"/>
      <c r="W34" s="147" t="s">
        <v>7</v>
      </c>
      <c r="X34" s="147"/>
      <c r="Y34" s="147">
        <v>20</v>
      </c>
      <c r="Z34" s="147"/>
      <c r="AA34" s="147" t="s">
        <v>58</v>
      </c>
      <c r="AB34" s="147"/>
      <c r="AC34" s="30" t="s">
        <v>9</v>
      </c>
      <c r="AD34" s="147" t="s">
        <v>59</v>
      </c>
      <c r="AE34" s="147"/>
      <c r="AF34" s="57" t="s">
        <v>8</v>
      </c>
      <c r="AG34" s="192" t="s">
        <v>56</v>
      </c>
      <c r="AH34" s="192"/>
      <c r="AI34" s="193">
        <f>$J$28</f>
        <v>0</v>
      </c>
      <c r="AJ34" s="193"/>
      <c r="AK34" s="193"/>
      <c r="AL34" s="193"/>
      <c r="AM34" s="193"/>
      <c r="AN34" s="193"/>
      <c r="AO34" s="147" t="s">
        <v>1</v>
      </c>
      <c r="AP34" s="147"/>
      <c r="AQ34" s="147" t="s">
        <v>7</v>
      </c>
      <c r="AR34" s="147"/>
      <c r="AS34" s="147">
        <v>20</v>
      </c>
      <c r="AT34" s="147"/>
      <c r="AU34" s="147" t="s">
        <v>58</v>
      </c>
      <c r="AV34" s="147"/>
      <c r="AW34" s="30" t="s">
        <v>9</v>
      </c>
      <c r="AX34" s="147" t="s">
        <v>4</v>
      </c>
      <c r="AY34" s="147"/>
      <c r="AZ34" s="191" t="e">
        <f>IF(H29="支給対象外",0,(O34*Y34)-(AI34*AS34))</f>
        <v>#VALUE!</v>
      </c>
      <c r="BA34" s="191"/>
      <c r="BB34" s="191"/>
      <c r="BC34" s="191"/>
      <c r="BD34" s="191"/>
      <c r="BE34" s="191"/>
      <c r="BF34" s="191"/>
      <c r="BG34" s="191"/>
      <c r="BH34" s="194" t="s">
        <v>1</v>
      </c>
      <c r="BI34" s="194"/>
      <c r="BJ34" s="64"/>
      <c r="BK34" s="64"/>
      <c r="BL34" s="64"/>
      <c r="BM34" s="28"/>
      <c r="BN34" s="28"/>
      <c r="BO34" s="28"/>
      <c r="BP34" s="28"/>
      <c r="BQ34" s="27"/>
      <c r="BR34" s="27"/>
      <c r="BS34" s="27"/>
      <c r="BT34" s="27"/>
      <c r="BU34" s="27"/>
      <c r="BV34" s="28"/>
      <c r="BW34" s="28"/>
    </row>
    <row r="35" spans="2:75" ht="8.25" customHeight="1" x14ac:dyDescent="0.2">
      <c r="B35" s="12"/>
      <c r="C35" s="12"/>
      <c r="D35" s="12"/>
      <c r="E35" s="12"/>
      <c r="F35" s="65"/>
      <c r="BD35" s="62"/>
      <c r="BE35" s="62"/>
      <c r="BF35" s="62"/>
      <c r="BG35" s="62"/>
      <c r="BH35" s="16"/>
      <c r="BI35" s="16"/>
      <c r="BJ35" s="16"/>
      <c r="BK35" s="16"/>
      <c r="BL35" s="16"/>
      <c r="BM35" s="28"/>
      <c r="BN35" s="28"/>
      <c r="BO35" s="28"/>
      <c r="BP35" s="28"/>
      <c r="BQ35" s="16"/>
      <c r="BR35" s="16"/>
      <c r="BS35" s="16"/>
      <c r="BT35" s="16"/>
      <c r="BU35" s="16"/>
      <c r="BV35" s="28"/>
      <c r="BW35" s="28"/>
    </row>
    <row r="36" spans="2:75" ht="30" customHeight="1" x14ac:dyDescent="0.15">
      <c r="B36" s="195" t="s">
        <v>65</v>
      </c>
      <c r="C36" s="195"/>
      <c r="D36" s="195"/>
      <c r="E36" s="195"/>
      <c r="F36" s="195"/>
      <c r="G36" s="195"/>
      <c r="H36" s="195"/>
      <c r="I36" s="195"/>
      <c r="J36" s="195"/>
      <c r="L36" s="57" t="s">
        <v>8</v>
      </c>
      <c r="M36" s="192" t="s">
        <v>55</v>
      </c>
      <c r="N36" s="192"/>
      <c r="O36" s="193" t="str">
        <f>$AB$24</f>
        <v/>
      </c>
      <c r="P36" s="193"/>
      <c r="Q36" s="193"/>
      <c r="R36" s="193"/>
      <c r="S36" s="193"/>
      <c r="T36" s="193"/>
      <c r="U36" s="147" t="s">
        <v>1</v>
      </c>
      <c r="V36" s="147"/>
      <c r="W36" s="147" t="s">
        <v>7</v>
      </c>
      <c r="X36" s="147"/>
      <c r="Y36" s="147">
        <v>21</v>
      </c>
      <c r="Z36" s="147"/>
      <c r="AA36" s="147" t="s">
        <v>58</v>
      </c>
      <c r="AB36" s="147"/>
      <c r="AC36" s="30" t="s">
        <v>9</v>
      </c>
      <c r="AD36" s="147" t="s">
        <v>59</v>
      </c>
      <c r="AE36" s="147"/>
      <c r="AF36" s="57" t="s">
        <v>8</v>
      </c>
      <c r="AG36" s="192" t="s">
        <v>48</v>
      </c>
      <c r="AH36" s="192"/>
      <c r="AI36" s="193">
        <f>$AA$28</f>
        <v>0</v>
      </c>
      <c r="AJ36" s="193"/>
      <c r="AK36" s="193"/>
      <c r="AL36" s="193"/>
      <c r="AM36" s="193"/>
      <c r="AN36" s="193"/>
      <c r="AO36" s="147" t="s">
        <v>1</v>
      </c>
      <c r="AP36" s="147"/>
      <c r="AQ36" s="147" t="s">
        <v>7</v>
      </c>
      <c r="AR36" s="147"/>
      <c r="AS36" s="147">
        <v>21</v>
      </c>
      <c r="AT36" s="147"/>
      <c r="AU36" s="147" t="s">
        <v>58</v>
      </c>
      <c r="AV36" s="147"/>
      <c r="AW36" s="30" t="s">
        <v>9</v>
      </c>
      <c r="AX36" s="147" t="s">
        <v>4</v>
      </c>
      <c r="AY36" s="147"/>
      <c r="AZ36" s="191" t="e">
        <f>IF(Y29="支給対象外",0,(O36*Y36)-(AI36*AS36))</f>
        <v>#VALUE!</v>
      </c>
      <c r="BA36" s="191"/>
      <c r="BB36" s="191"/>
      <c r="BC36" s="191"/>
      <c r="BD36" s="191"/>
      <c r="BE36" s="191"/>
      <c r="BF36" s="191"/>
      <c r="BG36" s="191"/>
      <c r="BH36" s="194" t="s">
        <v>1</v>
      </c>
      <c r="BI36" s="194"/>
      <c r="BJ36" s="27"/>
      <c r="BK36" s="27"/>
      <c r="BL36" s="27"/>
      <c r="BM36" s="28"/>
      <c r="BN36" s="28"/>
      <c r="BO36" s="28"/>
      <c r="BP36" s="28"/>
      <c r="BQ36" s="27"/>
      <c r="BR36" s="27"/>
      <c r="BS36" s="27"/>
      <c r="BT36" s="27"/>
      <c r="BU36" s="27"/>
      <c r="BV36" s="28"/>
      <c r="BW36" s="28"/>
    </row>
    <row r="37" spans="2:75" ht="6.75" customHeight="1" x14ac:dyDescent="0.2">
      <c r="B37" s="12"/>
      <c r="C37" s="12"/>
      <c r="D37" s="12"/>
      <c r="E37" s="12"/>
      <c r="F37" s="65"/>
      <c r="BD37" s="62"/>
      <c r="BE37" s="62"/>
      <c r="BF37" s="62"/>
      <c r="BG37" s="62"/>
      <c r="BH37" s="16"/>
      <c r="BI37" s="16"/>
      <c r="BJ37" s="16"/>
      <c r="BK37" s="16"/>
      <c r="BL37" s="16"/>
      <c r="BM37" s="28"/>
      <c r="BN37" s="28"/>
      <c r="BO37" s="28"/>
      <c r="BP37" s="28"/>
      <c r="BQ37" s="16"/>
      <c r="BR37" s="16"/>
      <c r="BS37" s="16"/>
      <c r="BT37" s="16"/>
      <c r="BU37" s="16"/>
      <c r="BV37" s="28"/>
      <c r="BW37" s="28"/>
    </row>
    <row r="38" spans="2:75" ht="30" customHeight="1" x14ac:dyDescent="0.15">
      <c r="B38" s="195" t="s">
        <v>66</v>
      </c>
      <c r="C38" s="195"/>
      <c r="D38" s="195"/>
      <c r="E38" s="195"/>
      <c r="F38" s="195"/>
      <c r="G38" s="195"/>
      <c r="H38" s="195"/>
      <c r="I38" s="195"/>
      <c r="J38" s="195"/>
      <c r="L38" s="57" t="s">
        <v>8</v>
      </c>
      <c r="M38" s="192" t="s">
        <v>55</v>
      </c>
      <c r="N38" s="192"/>
      <c r="O38" s="193" t="str">
        <f>$AB$24</f>
        <v/>
      </c>
      <c r="P38" s="193"/>
      <c r="Q38" s="193"/>
      <c r="R38" s="193"/>
      <c r="S38" s="193"/>
      <c r="T38" s="193"/>
      <c r="U38" s="147" t="s">
        <v>1</v>
      </c>
      <c r="V38" s="147"/>
      <c r="W38" s="147" t="s">
        <v>7</v>
      </c>
      <c r="X38" s="147"/>
      <c r="Y38" s="147">
        <v>22</v>
      </c>
      <c r="Z38" s="147"/>
      <c r="AA38" s="147" t="s">
        <v>58</v>
      </c>
      <c r="AB38" s="147"/>
      <c r="AC38" s="30" t="s">
        <v>9</v>
      </c>
      <c r="AD38" s="147" t="s">
        <v>59</v>
      </c>
      <c r="AE38" s="147"/>
      <c r="AF38" s="57" t="s">
        <v>8</v>
      </c>
      <c r="AG38" s="192" t="s">
        <v>51</v>
      </c>
      <c r="AH38" s="192"/>
      <c r="AI38" s="193">
        <f>$AR$28</f>
        <v>0</v>
      </c>
      <c r="AJ38" s="193"/>
      <c r="AK38" s="193"/>
      <c r="AL38" s="193"/>
      <c r="AM38" s="193"/>
      <c r="AN38" s="193"/>
      <c r="AO38" s="147" t="s">
        <v>1</v>
      </c>
      <c r="AP38" s="147"/>
      <c r="AQ38" s="147" t="s">
        <v>7</v>
      </c>
      <c r="AR38" s="147"/>
      <c r="AS38" s="147">
        <v>22</v>
      </c>
      <c r="AT38" s="147"/>
      <c r="AU38" s="147" t="s">
        <v>58</v>
      </c>
      <c r="AV38" s="147"/>
      <c r="AW38" s="30" t="s">
        <v>9</v>
      </c>
      <c r="AX38" s="147" t="s">
        <v>4</v>
      </c>
      <c r="AY38" s="147"/>
      <c r="AZ38" s="191" t="e">
        <f>IF(AP29="支給対象外",0,(O38*Y38)-(AI38*AS38))</f>
        <v>#VALUE!</v>
      </c>
      <c r="BA38" s="191"/>
      <c r="BB38" s="191"/>
      <c r="BC38" s="191"/>
      <c r="BD38" s="191"/>
      <c r="BE38" s="191"/>
      <c r="BF38" s="191"/>
      <c r="BG38" s="191"/>
      <c r="BH38" s="194" t="s">
        <v>1</v>
      </c>
      <c r="BI38" s="194"/>
      <c r="BJ38" s="27"/>
      <c r="BK38" s="27"/>
      <c r="BL38" s="27"/>
      <c r="BM38" s="28"/>
      <c r="BN38" s="28"/>
      <c r="BO38" s="28"/>
      <c r="BP38" s="28"/>
      <c r="BQ38" s="27"/>
      <c r="BR38" s="27"/>
      <c r="BS38" s="27"/>
      <c r="BT38" s="27"/>
      <c r="BU38" s="27"/>
      <c r="BV38" s="28"/>
      <c r="BW38" s="28"/>
    </row>
    <row r="39" spans="2:75" ht="6.75" customHeight="1" x14ac:dyDescent="0.2">
      <c r="B39" s="12"/>
      <c r="C39" s="12"/>
      <c r="D39" s="12"/>
      <c r="E39" s="12"/>
      <c r="F39" s="65"/>
      <c r="BD39" s="62"/>
      <c r="BE39" s="62"/>
      <c r="BF39" s="62"/>
      <c r="BG39" s="62"/>
      <c r="BH39" s="16"/>
      <c r="BI39" s="16"/>
      <c r="BJ39" s="16"/>
      <c r="BK39" s="16"/>
      <c r="BL39" s="16"/>
      <c r="BM39" s="28"/>
      <c r="BN39" s="28"/>
      <c r="BO39" s="28"/>
      <c r="BP39" s="28"/>
      <c r="BQ39" s="16"/>
      <c r="BR39" s="16"/>
      <c r="BS39" s="16"/>
      <c r="BT39" s="16"/>
      <c r="BU39" s="16"/>
      <c r="BV39" s="28"/>
      <c r="BW39" s="28"/>
    </row>
    <row r="40" spans="2:75" ht="30" customHeight="1" x14ac:dyDescent="0.15">
      <c r="B40" s="195" t="s">
        <v>67</v>
      </c>
      <c r="C40" s="195"/>
      <c r="D40" s="195"/>
      <c r="E40" s="195"/>
      <c r="F40" s="195"/>
      <c r="G40" s="195"/>
      <c r="H40" s="195"/>
      <c r="I40" s="195"/>
      <c r="J40" s="195"/>
      <c r="L40" s="57" t="s">
        <v>8</v>
      </c>
      <c r="M40" s="192" t="s">
        <v>55</v>
      </c>
      <c r="N40" s="192"/>
      <c r="O40" s="193" t="str">
        <f>$AB$24</f>
        <v/>
      </c>
      <c r="P40" s="193"/>
      <c r="Q40" s="193"/>
      <c r="R40" s="193"/>
      <c r="S40" s="193"/>
      <c r="T40" s="193"/>
      <c r="U40" s="147" t="s">
        <v>1</v>
      </c>
      <c r="V40" s="147"/>
      <c r="W40" s="147" t="s">
        <v>7</v>
      </c>
      <c r="X40" s="147"/>
      <c r="Y40" s="147">
        <v>23</v>
      </c>
      <c r="Z40" s="147"/>
      <c r="AA40" s="147" t="s">
        <v>58</v>
      </c>
      <c r="AB40" s="147"/>
      <c r="AC40" s="30" t="s">
        <v>9</v>
      </c>
      <c r="AD40" s="147" t="s">
        <v>59</v>
      </c>
      <c r="AE40" s="147"/>
      <c r="AF40" s="57" t="s">
        <v>8</v>
      </c>
      <c r="AG40" s="192" t="s">
        <v>54</v>
      </c>
      <c r="AH40" s="192"/>
      <c r="AI40" s="193">
        <f>$BI$28</f>
        <v>0</v>
      </c>
      <c r="AJ40" s="193"/>
      <c r="AK40" s="193"/>
      <c r="AL40" s="193"/>
      <c r="AM40" s="193"/>
      <c r="AN40" s="193"/>
      <c r="AO40" s="147" t="s">
        <v>1</v>
      </c>
      <c r="AP40" s="147"/>
      <c r="AQ40" s="147" t="s">
        <v>7</v>
      </c>
      <c r="AR40" s="147"/>
      <c r="AS40" s="147">
        <v>23</v>
      </c>
      <c r="AT40" s="147"/>
      <c r="AU40" s="147" t="s">
        <v>58</v>
      </c>
      <c r="AV40" s="147"/>
      <c r="AW40" s="30" t="s">
        <v>9</v>
      </c>
      <c r="AX40" s="147" t="s">
        <v>4</v>
      </c>
      <c r="AY40" s="147"/>
      <c r="AZ40" s="191" t="e">
        <f>IF(BG29="支給対象外",0,(O40*Y40)-(AI40*AS40))</f>
        <v>#VALUE!</v>
      </c>
      <c r="BA40" s="191"/>
      <c r="BB40" s="191"/>
      <c r="BC40" s="191"/>
      <c r="BD40" s="191"/>
      <c r="BE40" s="191"/>
      <c r="BF40" s="191"/>
      <c r="BG40" s="191"/>
      <c r="BH40" s="194" t="s">
        <v>1</v>
      </c>
      <c r="BI40" s="194"/>
      <c r="BJ40" s="27"/>
      <c r="BK40" s="27"/>
      <c r="BL40" s="27"/>
      <c r="BM40" s="28"/>
      <c r="BN40" s="28"/>
      <c r="BO40" s="28"/>
      <c r="BP40" s="28"/>
      <c r="BQ40" s="27"/>
      <c r="BR40" s="27"/>
      <c r="BS40" s="27"/>
      <c r="BT40" s="27"/>
      <c r="BU40" s="27"/>
      <c r="BV40" s="28"/>
      <c r="BW40" s="28"/>
    </row>
  </sheetData>
  <sheetProtection algorithmName="SHA-512" hashValue="s1BIEDJ2jJVKvaHCl2VR7hHrwVQDG7QcmqGAOc3beSFihiWpEHbp2eMZU4e6CfYMuz3mRQXiYAk2gl+mqVOr3w==" saltValue="1Vcx2FSgY0YQwyt90lOsjA==" spinCount="100000" sheet="1" selectLockedCells="1" selectUnlockedCells="1"/>
  <mergeCells count="233">
    <mergeCell ref="B4:BV4"/>
    <mergeCell ref="C8:L8"/>
    <mergeCell ref="Q8:Z8"/>
    <mergeCell ref="AE8:AN8"/>
    <mergeCell ref="O9:P9"/>
    <mergeCell ref="AC9:AD9"/>
    <mergeCell ref="AQ9:AR9"/>
    <mergeCell ref="AS8:BB8"/>
    <mergeCell ref="BH34:BI34"/>
    <mergeCell ref="Y34:Z34"/>
    <mergeCell ref="AA34:AB34"/>
    <mergeCell ref="AX34:AY34"/>
    <mergeCell ref="O34:T34"/>
    <mergeCell ref="AI34:AN34"/>
    <mergeCell ref="U34:V34"/>
    <mergeCell ref="W34:X34"/>
    <mergeCell ref="BN28:BO28"/>
    <mergeCell ref="AP27:BE27"/>
    <mergeCell ref="BG27:BV27"/>
    <mergeCell ref="BP28:BQ28"/>
    <mergeCell ref="BR28:BV28"/>
    <mergeCell ref="H29:W29"/>
    <mergeCell ref="Y29:AN29"/>
    <mergeCell ref="J28:N28"/>
    <mergeCell ref="BH36:BI36"/>
    <mergeCell ref="BH38:BI38"/>
    <mergeCell ref="BH40:BI40"/>
    <mergeCell ref="B34:J34"/>
    <mergeCell ref="B36:J36"/>
    <mergeCell ref="B38:J38"/>
    <mergeCell ref="B40:J40"/>
    <mergeCell ref="AO38:AP38"/>
    <mergeCell ref="AQ38:AR38"/>
    <mergeCell ref="AS38:AT38"/>
    <mergeCell ref="AU38:AV38"/>
    <mergeCell ref="AX38:AY38"/>
    <mergeCell ref="AZ38:BG38"/>
    <mergeCell ref="M40:N40"/>
    <mergeCell ref="O40:T40"/>
    <mergeCell ref="U40:V40"/>
    <mergeCell ref="W40:X40"/>
    <mergeCell ref="Y40:Z40"/>
    <mergeCell ref="AA40:AB40"/>
    <mergeCell ref="AD40:AE40"/>
    <mergeCell ref="AG40:AH40"/>
    <mergeCell ref="AI40:AN40"/>
    <mergeCell ref="AO40:AP40"/>
    <mergeCell ref="AZ36:BG36"/>
    <mergeCell ref="AQ40:AR40"/>
    <mergeCell ref="AS40:AT40"/>
    <mergeCell ref="AU40:AV40"/>
    <mergeCell ref="AX40:AY40"/>
    <mergeCell ref="AZ40:BG40"/>
    <mergeCell ref="M38:N38"/>
    <mergeCell ref="O38:T38"/>
    <mergeCell ref="U38:V38"/>
    <mergeCell ref="W38:X38"/>
    <mergeCell ref="Y38:Z38"/>
    <mergeCell ref="AA38:AB38"/>
    <mergeCell ref="AD38:AE38"/>
    <mergeCell ref="AG38:AH38"/>
    <mergeCell ref="AI38:AN38"/>
    <mergeCell ref="AX36:AY36"/>
    <mergeCell ref="AZ34:BG34"/>
    <mergeCell ref="L32:AC32"/>
    <mergeCell ref="AF32:AW32"/>
    <mergeCell ref="M36:N36"/>
    <mergeCell ref="O36:T36"/>
    <mergeCell ref="U36:V36"/>
    <mergeCell ref="W36:X36"/>
    <mergeCell ref="Y36:Z36"/>
    <mergeCell ref="AA36:AB36"/>
    <mergeCell ref="AD36:AE36"/>
    <mergeCell ref="AG36:AH36"/>
    <mergeCell ref="AI36:AN36"/>
    <mergeCell ref="AO36:AP36"/>
    <mergeCell ref="AQ36:AR36"/>
    <mergeCell ref="AS36:AT36"/>
    <mergeCell ref="AU36:AV36"/>
    <mergeCell ref="AD34:AE34"/>
    <mergeCell ref="AG34:AH34"/>
    <mergeCell ref="AO34:AP34"/>
    <mergeCell ref="AQ34:AR34"/>
    <mergeCell ref="AS34:AT34"/>
    <mergeCell ref="AU34:AV34"/>
    <mergeCell ref="M34:N34"/>
    <mergeCell ref="O28:P28"/>
    <mergeCell ref="Q28:R28"/>
    <mergeCell ref="S28:W28"/>
    <mergeCell ref="AA28:AE28"/>
    <mergeCell ref="AF28:AG28"/>
    <mergeCell ref="AH28:AI28"/>
    <mergeCell ref="AJ28:AN28"/>
    <mergeCell ref="AR28:AV28"/>
    <mergeCell ref="AP29:BE29"/>
    <mergeCell ref="BG29:BV29"/>
    <mergeCell ref="BG28:BH28"/>
    <mergeCell ref="Y28:Z28"/>
    <mergeCell ref="AP28:AQ28"/>
    <mergeCell ref="BM18:BR18"/>
    <mergeCell ref="B16:F16"/>
    <mergeCell ref="B17:F17"/>
    <mergeCell ref="B18:F18"/>
    <mergeCell ref="B26:BV26"/>
    <mergeCell ref="B28:F28"/>
    <mergeCell ref="H28:I28"/>
    <mergeCell ref="D21:M21"/>
    <mergeCell ref="D23:M23"/>
    <mergeCell ref="T23:X23"/>
    <mergeCell ref="AN24:AO24"/>
    <mergeCell ref="Z22:AA22"/>
    <mergeCell ref="Z24:AA24"/>
    <mergeCell ref="AB22:AK22"/>
    <mergeCell ref="AB24:AK24"/>
    <mergeCell ref="AL22:AM22"/>
    <mergeCell ref="B27:F27"/>
    <mergeCell ref="H27:W27"/>
    <mergeCell ref="AW28:AX28"/>
    <mergeCell ref="BU16:BV16"/>
    <mergeCell ref="BU17:BV17"/>
    <mergeCell ref="BU18:BV18"/>
    <mergeCell ref="BA28:BE28"/>
    <mergeCell ref="BI28:BM28"/>
    <mergeCell ref="AR17:AS17"/>
    <mergeCell ref="Q9:Z9"/>
    <mergeCell ref="AE9:AN9"/>
    <mergeCell ref="AP15:BE15"/>
    <mergeCell ref="B15:F15"/>
    <mergeCell ref="Y15:AN15"/>
    <mergeCell ref="BG15:BV15"/>
    <mergeCell ref="AE12:AF12"/>
    <mergeCell ref="BS17:BT17"/>
    <mergeCell ref="BE9:BF9"/>
    <mergeCell ref="AS9:BB9"/>
    <mergeCell ref="Y16:Z16"/>
    <mergeCell ref="AA16:AB16"/>
    <mergeCell ref="BD16:BE16"/>
    <mergeCell ref="BD17:BE17"/>
    <mergeCell ref="BM17:BR17"/>
    <mergeCell ref="S11:AD11"/>
    <mergeCell ref="C11:N11"/>
    <mergeCell ref="C12:N12"/>
    <mergeCell ref="Q12:R12"/>
    <mergeCell ref="S12:AD12"/>
    <mergeCell ref="AG12:AH12"/>
    <mergeCell ref="AI11:AR11"/>
    <mergeCell ref="AT17:AU17"/>
    <mergeCell ref="AP18:AQ18"/>
    <mergeCell ref="AR18:AS18"/>
    <mergeCell ref="BS18:BT18"/>
    <mergeCell ref="H15:W15"/>
    <mergeCell ref="H17:I17"/>
    <mergeCell ref="T16:U16"/>
    <mergeCell ref="T17:U17"/>
    <mergeCell ref="T18:U18"/>
    <mergeCell ref="BK17:BL17"/>
    <mergeCell ref="BK18:BL18"/>
    <mergeCell ref="H16:I16"/>
    <mergeCell ref="J16:K16"/>
    <mergeCell ref="L16:M16"/>
    <mergeCell ref="J17:K17"/>
    <mergeCell ref="L17:M17"/>
    <mergeCell ref="AV17:BA17"/>
    <mergeCell ref="AV18:BA18"/>
    <mergeCell ref="BG16:BH16"/>
    <mergeCell ref="BI16:BJ16"/>
    <mergeCell ref="BG17:BH17"/>
    <mergeCell ref="BG18:BH18"/>
    <mergeCell ref="BI18:BJ18"/>
    <mergeCell ref="N17:S17"/>
    <mergeCell ref="H18:I18"/>
    <mergeCell ref="J18:K18"/>
    <mergeCell ref="L18:M18"/>
    <mergeCell ref="Y27:AN27"/>
    <mergeCell ref="D24:M24"/>
    <mergeCell ref="O24:P24"/>
    <mergeCell ref="Q24:R24"/>
    <mergeCell ref="T24:X24"/>
    <mergeCell ref="Y17:Z17"/>
    <mergeCell ref="AA17:AB17"/>
    <mergeCell ref="AC17:AD17"/>
    <mergeCell ref="Y18:Z18"/>
    <mergeCell ref="AA18:AB18"/>
    <mergeCell ref="AC18:AD18"/>
    <mergeCell ref="AT18:AU18"/>
    <mergeCell ref="B1:BV1"/>
    <mergeCell ref="B2:BV2"/>
    <mergeCell ref="M9:N9"/>
    <mergeCell ref="AA9:AB9"/>
    <mergeCell ref="AO9:AP9"/>
    <mergeCell ref="O12:P12"/>
    <mergeCell ref="V16:W16"/>
    <mergeCell ref="AM16:AN16"/>
    <mergeCell ref="AV16:BA16"/>
    <mergeCell ref="BK16:BL16"/>
    <mergeCell ref="C9:L9"/>
    <mergeCell ref="BS16:BT16"/>
    <mergeCell ref="BC9:BD9"/>
    <mergeCell ref="AP16:AQ16"/>
    <mergeCell ref="AR16:AS16"/>
    <mergeCell ref="AT16:AU16"/>
    <mergeCell ref="BM16:BR16"/>
    <mergeCell ref="AK16:AL16"/>
    <mergeCell ref="N16:S16"/>
    <mergeCell ref="AC16:AD16"/>
    <mergeCell ref="AE16:AJ16"/>
    <mergeCell ref="AI12:AR12"/>
    <mergeCell ref="AU12:AV12"/>
    <mergeCell ref="AS12:AT12"/>
    <mergeCell ref="BB16:BC16"/>
    <mergeCell ref="AL24:AM24"/>
    <mergeCell ref="B29:F29"/>
    <mergeCell ref="AY28:AZ28"/>
    <mergeCell ref="AZ32:BI32"/>
    <mergeCell ref="V17:W17"/>
    <mergeCell ref="N18:S18"/>
    <mergeCell ref="V18:W18"/>
    <mergeCell ref="AM17:AN17"/>
    <mergeCell ref="AM18:AN18"/>
    <mergeCell ref="BB17:BC17"/>
    <mergeCell ref="BB18:BC18"/>
    <mergeCell ref="D22:M22"/>
    <mergeCell ref="O22:P22"/>
    <mergeCell ref="Q22:R22"/>
    <mergeCell ref="T22:X22"/>
    <mergeCell ref="B32:J32"/>
    <mergeCell ref="AE17:AJ17"/>
    <mergeCell ref="AE18:AJ18"/>
    <mergeCell ref="AP17:AQ17"/>
    <mergeCell ref="BD18:BE18"/>
    <mergeCell ref="AK17:AL17"/>
    <mergeCell ref="AK18:AL18"/>
    <mergeCell ref="BI17:BJ17"/>
  </mergeCells>
  <phoneticPr fontId="2"/>
  <conditionalFormatting sqref="H29:W29">
    <cfRule type="expression" dxfId="3" priority="4">
      <formula>$H$29="支給対象"</formula>
    </cfRule>
  </conditionalFormatting>
  <conditionalFormatting sqref="Y29:AN29">
    <cfRule type="expression" dxfId="2" priority="3">
      <formula>$Y$29="支給対象"</formula>
    </cfRule>
  </conditionalFormatting>
  <conditionalFormatting sqref="AP29:BE29">
    <cfRule type="expression" dxfId="1" priority="2">
      <formula>$AP$29="支給対象"</formula>
    </cfRule>
  </conditionalFormatting>
  <conditionalFormatting sqref="BG29:BV29">
    <cfRule type="expression" dxfId="0" priority="1">
      <formula>$BG$29="支給対象"</formula>
    </cfRule>
  </conditionalFormatting>
  <printOptions horizontalCentered="1" verticalCentered="1"/>
  <pageMargins left="0.23622047244094491" right="0.23622047244094491" top="0.74803149606299213" bottom="0.74803149606299213" header="0.31496062992125984" footer="0.31496062992125984"/>
  <pageSetup paperSize="9" scale="83" orientation="portrait" r:id="rId1"/>
  <headerFooter alignWithMargins="0">
    <oddHeader>&amp;R&amp;"-,太字"&amp;12別添　試算シート　&amp;"-,標準"&amp;11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基礎情報入力シート</vt:lpstr>
      <vt:lpstr>試算シート</vt:lpstr>
      <vt:lpstr>基礎情報入力シート!Print_Area</vt:lpstr>
      <vt:lpstr>試算シート!Print_Area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N4F4-05</dc:creator>
  <cp:lastModifiedBy>福利課015</cp:lastModifiedBy>
  <cp:lastPrinted>2026-02-05T07:01:49Z</cp:lastPrinted>
  <dcterms:created xsi:type="dcterms:W3CDTF">1997-01-08T22:48:59Z</dcterms:created>
  <dcterms:modified xsi:type="dcterms:W3CDTF">2026-02-05T07:10:21Z</dcterms:modified>
</cp:coreProperties>
</file>